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GregStephan\Desktop\AS 7739.2 2023\Source\"/>
    </mc:Choice>
  </mc:AlternateContent>
  <xr:revisionPtr revIDLastSave="0" documentId="13_ncr:1_{E33099DB-1DA9-4ADD-8E43-074E4560323B}" xr6:coauthVersionLast="47" xr6:coauthVersionMax="47" xr10:uidLastSave="{00000000-0000-0000-0000-000000000000}"/>
  <bookViews>
    <workbookView xWindow="-120" yWindow="-120" windowWidth="51840" windowHeight="21120" tabRatio="757" firstSheet="1" activeTab="11" xr2:uid="{7A46CD5E-2952-413D-8203-91E3A4DD3B8D}"/>
  </bookViews>
  <sheets>
    <sheet name="CDD Summary" sheetId="5" r:id="rId1"/>
    <sheet name="A. Commercial Info" sheetId="6" r:id="rId2"/>
    <sheet name="B. Work Packaging" sheetId="7" r:id="rId3"/>
    <sheet name="Discipline" sheetId="3" r:id="rId4"/>
    <sheet name="Discipline Slicer" sheetId="4" r:id="rId5"/>
    <sheet name="C. Physical Assets" sheetId="8" r:id="rId6"/>
    <sheet name="Uniclass Map" sheetId="9" r:id="rId7"/>
    <sheet name="D. Info Deliverables" sheetId="10" r:id="rId8"/>
    <sheet name="Info Deliverables" sheetId="1" r:id="rId9"/>
    <sheet name="ID Slicer" sheetId="2" r:id="rId10"/>
    <sheet name="Survey" sheetId="11" r:id="rId11"/>
    <sheet name="CAD" sheetId="12" r:id="rId12"/>
  </sheets>
  <externalReferences>
    <externalReference r:id="rId13"/>
    <externalReference r:id="rId14"/>
    <externalReference r:id="rId1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8</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3" hidden="1">Discipline!$F$5:$K$29</definedName>
    <definedName name="_xlnm._FilterDatabase" localSheetId="8" hidden="1">'Info Deliverables'!$N$172:$U$258</definedName>
    <definedName name="_xlcn.WorksheetConnection_FT548_PDBBTemplate_v3.4DRAFT.xlsxtblWorkPackages" hidden="1">[1]!tblWorkPackages[#Data]</definedName>
    <definedName name="ARQuality">'[2]Data Quality Dashboard'!$G$62</definedName>
    <definedName name="AssetLocationCode">[2]!tblAssetLocations[Asset Location Code]</definedName>
    <definedName name="AssetLocationDescList">[2]!tblAssetLocations[Asset Location Description]</definedName>
    <definedName name="BIMQuality">'[2]Data Quality Dashboard'!$G$44</definedName>
    <definedName name="CADQuality">'[2]Data Quality Dashboard'!$G$59</definedName>
    <definedName name="ContractedOrganisationCode">[2]!tblProjectContractList[Contracted Organisation Code]</definedName>
    <definedName name="dependentScopePackaging">INDEX([2]PTWorkPackages!$B:$B,MATCH([2]Assets!A$2,[2]PTWorkPackages!$A:$A,0)):INDEX([2]PTWorkPackages!$B:$B,MATCH([2]Assets!A$2,[2]PTWorkPackages!$A:$A,1))</definedName>
    <definedName name="dependentSubDiscipline">INDEX([2]!tblSubDisciplines[Sub-discipline Code],MATCH([2]Assets!$V1,[2]!tblSubDisciplines[Discipline Code],0)):INDEX([2]!tblSubDisciplines[Sub-discipline Code],MATCH([2]Assets!$V1,[2]!tblSubDisciplines[Discipline Code],1))</definedName>
    <definedName name="dependentWorkPackageDeliverables">INDEX([2]PTWorkPackages!$C:$C,MATCH('[3]Deliverables List Master'!$B1,[2]PTWorkPackages!$B:$B,0)):INDEX([2]PTWorkPackages!$C:$C,MATCH('[3]Deliverables List Master'!$B1,[2]PTWorkPackages!$B:$B,1))</definedName>
    <definedName name="dependentWorkPackageTypes">INDEX(#REF!,MATCH('[2]Work Packages'!$B1,#REF!,0)):INDEX(#REF!,MATCH('[2]Work Packages'!$B1,#REF!,1))</definedName>
    <definedName name="ECMQuality">'[2]Data Quality Dashboard'!$G$52</definedName>
    <definedName name="OrganisationCode">[2]!tblOrganisation[Organisation Code]</definedName>
    <definedName name="OrgnisationName">[2]!tblOrganisation[Organisation Description]</definedName>
    <definedName name="Pal_Workbook_GUID" hidden="1">"TJ6923R6IUT5M6JX4F6V5A6X"</definedName>
    <definedName name="_xlnm.Print_Area" localSheetId="2">'B. Work Packaging'!$A$1:$C$19</definedName>
    <definedName name="_xlnm.Print_Area" localSheetId="10">Survey!$A$1:$G$72</definedName>
    <definedName name="ProductCodeDisplay">[2]!WBSProductCodes[Product Code Display]</definedName>
    <definedName name="ProgramList">[2]!tblProgram[Program Alias]</definedName>
    <definedName name="ProgramProjectAliasList">[2]!tblProject[Program Project Alias]</definedName>
    <definedName name="ProjectAlias">'[2]Project Details'!$I$6:$I$7</definedName>
    <definedName name="ProjectContractCodeList">[2]!tblProjectContractList[Project Contract Code]</definedName>
    <definedName name="ProjectLocationCode">[2]!tblAssetLocations[Asset Location Code]</definedName>
    <definedName name="ProjectLocationIDList">[2]!tblAssetLocations[Asset Location ID]</definedName>
    <definedName name="ProjectPhaseDisplayList">[2]!tblProjectPhases[Project Phase Display]</definedName>
    <definedName name="ProjectWorkPackageCodeList">'[2]Cover page'!#REF!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electedCell" hidden="1">"$C$44"</definedName>
    <definedName name="RiskSelectedNameCell1">"$B$44"</definedName>
    <definedName name="RiskSelectedNameCell2">"$C$34"</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licer_Discipline">#N/A</definedName>
    <definedName name="Slicer_Full_Title">#N/A</definedName>
    <definedName name="Slicer_Full_Title1">#N/A</definedName>
    <definedName name="Slicer_Information_Category">#N/A</definedName>
    <definedName name="Slicer_Information_Deliverable">#N/A</definedName>
    <definedName name="Slicer_Information_Type">#N/A</definedName>
    <definedName name="Slicer_Sub_Discipline">#N/A</definedName>
    <definedName name="Slicer_Work_Package_Category">#N/A</definedName>
    <definedName name="TechnicalDisciplineCodes">[2]Discipline!$B$5:$B$16</definedName>
    <definedName name="WBGroupDisplayList">[2]!WBSGroup[Work Package Group Display]</definedName>
    <definedName name="WBS_Group_ID">[2]!WBSGroup[WG Sort Sequence]</definedName>
    <definedName name="WorkPackageTypeDisplayList">#REF!</definedName>
    <definedName name="WorkTypeWorkPackage">[2]!WorkTypeAsset[Work Type (Work Package)]</definedName>
    <definedName name="WorkZoneGroupNameList">[2]!tblWorkZoneGroups[Work Zone Group Name]</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6"/>
        <x14:slicerCache r:id="rId17"/>
        <x14:slicerCache r:id="rId18"/>
        <x14:slicerCache r:id="rId19"/>
        <x14:slicerCache r:id="rId20"/>
        <x14:slicerCache r:id="rId21"/>
        <x14:slicerCache r:id="rId22"/>
        <x14:slicerCache r:id="rId2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1" l="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F11" i="1"/>
  <c r="F10" i="1"/>
  <c r="R177" i="3"/>
  <c r="T177" i="3"/>
  <c r="X177" i="3" s="1"/>
  <c r="Z177" i="3" s="1"/>
  <c r="R178" i="3"/>
  <c r="T178" i="3"/>
  <c r="R174" i="3"/>
  <c r="T174" i="3"/>
  <c r="V174" i="3" s="1"/>
  <c r="R175" i="3"/>
  <c r="T175" i="3"/>
  <c r="V175" i="3" s="1"/>
  <c r="R176" i="3"/>
  <c r="T176" i="3"/>
  <c r="V176" i="3" s="1"/>
  <c r="M174" i="3"/>
  <c r="AA174" i="3"/>
  <c r="AB174" i="3"/>
  <c r="M177" i="3"/>
  <c r="AA177" i="3"/>
  <c r="AB177" i="3"/>
  <c r="M58" i="3"/>
  <c r="R58" i="3"/>
  <c r="T58" i="3"/>
  <c r="V58" i="3" s="1"/>
  <c r="X58" i="3"/>
  <c r="Z58" i="3" s="1"/>
  <c r="AA58" i="3"/>
  <c r="AB58" i="3"/>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1" i="1"/>
  <c r="N142" i="1"/>
  <c r="N140" i="1"/>
  <c r="E6" i="3"/>
  <c r="M6" i="3"/>
  <c r="R6" i="3"/>
  <c r="T6" i="3"/>
  <c r="V6" i="3" s="1"/>
  <c r="X6" i="3"/>
  <c r="Z6" i="3" s="1"/>
  <c r="AA6" i="3"/>
  <c r="AB6" i="3"/>
  <c r="E7" i="3"/>
  <c r="M7" i="3"/>
  <c r="R7" i="3"/>
  <c r="T7" i="3"/>
  <c r="V7" i="3" s="1"/>
  <c r="X7" i="3"/>
  <c r="Z7" i="3" s="1"/>
  <c r="AA7" i="3"/>
  <c r="AB7" i="3"/>
  <c r="E8" i="3"/>
  <c r="M8" i="3"/>
  <c r="R8" i="3"/>
  <c r="T8" i="3"/>
  <c r="V8" i="3" s="1"/>
  <c r="AA8" i="3"/>
  <c r="AB8" i="3"/>
  <c r="E9" i="3"/>
  <c r="M9" i="3"/>
  <c r="R9" i="3"/>
  <c r="T9" i="3"/>
  <c r="V9" i="3" s="1"/>
  <c r="AA9" i="3"/>
  <c r="AB9" i="3"/>
  <c r="E10" i="3"/>
  <c r="M10" i="3"/>
  <c r="R10" i="3"/>
  <c r="T10" i="3"/>
  <c r="V10" i="3" s="1"/>
  <c r="AA10" i="3"/>
  <c r="AB10" i="3"/>
  <c r="E11" i="3"/>
  <c r="M11" i="3"/>
  <c r="R11" i="3"/>
  <c r="T11" i="3"/>
  <c r="V11" i="3" s="1"/>
  <c r="AA11" i="3"/>
  <c r="AB11" i="3"/>
  <c r="E12" i="3"/>
  <c r="M12" i="3"/>
  <c r="R12" i="3"/>
  <c r="T12" i="3"/>
  <c r="V12" i="3" s="1"/>
  <c r="AA12" i="3"/>
  <c r="AB12" i="3"/>
  <c r="E13" i="3"/>
  <c r="M13" i="3"/>
  <c r="R13" i="3"/>
  <c r="T13" i="3"/>
  <c r="V13" i="3" s="1"/>
  <c r="X13" i="3"/>
  <c r="Z13" i="3" s="1"/>
  <c r="AA13" i="3"/>
  <c r="AB13" i="3"/>
  <c r="E14" i="3"/>
  <c r="M14" i="3"/>
  <c r="R14" i="3"/>
  <c r="T14" i="3"/>
  <c r="X14" i="3" s="1"/>
  <c r="Z14" i="3" s="1"/>
  <c r="AA14" i="3"/>
  <c r="AB14" i="3"/>
  <c r="E15" i="3"/>
  <c r="M15" i="3"/>
  <c r="R15" i="3"/>
  <c r="T15" i="3"/>
  <c r="X15" i="3" s="1"/>
  <c r="Z15" i="3" s="1"/>
  <c r="AA15" i="3"/>
  <c r="AB15" i="3"/>
  <c r="E16" i="3"/>
  <c r="M16" i="3"/>
  <c r="R16" i="3"/>
  <c r="T16" i="3"/>
  <c r="V16" i="3" s="1"/>
  <c r="AA16" i="3"/>
  <c r="AB16" i="3"/>
  <c r="E17" i="3"/>
  <c r="M17" i="3"/>
  <c r="R17" i="3"/>
  <c r="T17" i="3"/>
  <c r="V17" i="3" s="1"/>
  <c r="AA17" i="3"/>
  <c r="AB17" i="3"/>
  <c r="E18" i="3"/>
  <c r="M18" i="3"/>
  <c r="R18" i="3"/>
  <c r="T18" i="3"/>
  <c r="X18" i="3" s="1"/>
  <c r="Z18" i="3" s="1"/>
  <c r="AA18" i="3"/>
  <c r="AB18" i="3"/>
  <c r="E19" i="3"/>
  <c r="M19" i="3"/>
  <c r="R19" i="3"/>
  <c r="T19" i="3"/>
  <c r="V19" i="3" s="1"/>
  <c r="AA19" i="3"/>
  <c r="AB19" i="3"/>
  <c r="E20" i="3"/>
  <c r="M20" i="3"/>
  <c r="R20" i="3"/>
  <c r="T20" i="3"/>
  <c r="X20" i="3" s="1"/>
  <c r="Z20" i="3" s="1"/>
  <c r="AA20" i="3"/>
  <c r="AB20" i="3"/>
  <c r="E21" i="3"/>
  <c r="M21" i="3"/>
  <c r="R21" i="3"/>
  <c r="T21" i="3"/>
  <c r="V21" i="3" s="1"/>
  <c r="X21" i="3"/>
  <c r="Z21" i="3" s="1"/>
  <c r="AA21" i="3"/>
  <c r="AB21" i="3"/>
  <c r="E22" i="3"/>
  <c r="M22" i="3"/>
  <c r="R22" i="3"/>
  <c r="T22" i="3"/>
  <c r="V22" i="3" s="1"/>
  <c r="AA22" i="3"/>
  <c r="AB22" i="3"/>
  <c r="E23" i="3"/>
  <c r="M23" i="3"/>
  <c r="R23" i="3"/>
  <c r="T23" i="3"/>
  <c r="V23" i="3" s="1"/>
  <c r="AA23" i="3"/>
  <c r="AB23" i="3"/>
  <c r="E24" i="3"/>
  <c r="M24" i="3"/>
  <c r="R24" i="3"/>
  <c r="T24" i="3"/>
  <c r="V24" i="3" s="1"/>
  <c r="AA24" i="3"/>
  <c r="AB24" i="3"/>
  <c r="E25" i="3"/>
  <c r="M25" i="3"/>
  <c r="R25" i="3"/>
  <c r="T25" i="3"/>
  <c r="V25" i="3" s="1"/>
  <c r="AA25" i="3"/>
  <c r="AB25" i="3"/>
  <c r="E26" i="3"/>
  <c r="M26" i="3"/>
  <c r="R26" i="3"/>
  <c r="T26" i="3"/>
  <c r="V26" i="3" s="1"/>
  <c r="AA26" i="3"/>
  <c r="AB26" i="3"/>
  <c r="E27" i="3"/>
  <c r="M27" i="3"/>
  <c r="R27" i="3"/>
  <c r="T27" i="3"/>
  <c r="V27" i="3" s="1"/>
  <c r="AA27" i="3"/>
  <c r="AB27" i="3"/>
  <c r="E28" i="3"/>
  <c r="M28" i="3"/>
  <c r="R28" i="3"/>
  <c r="T28" i="3"/>
  <c r="V28" i="3" s="1"/>
  <c r="AA28" i="3"/>
  <c r="AB28" i="3"/>
  <c r="E29" i="3"/>
  <c r="M29" i="3"/>
  <c r="R29" i="3"/>
  <c r="T29" i="3"/>
  <c r="V29" i="3" s="1"/>
  <c r="AA29" i="3"/>
  <c r="AB29" i="3"/>
  <c r="M30" i="3"/>
  <c r="R30" i="3"/>
  <c r="T30" i="3"/>
  <c r="X30" i="3" s="1"/>
  <c r="Z30" i="3" s="1"/>
  <c r="AA30" i="3"/>
  <c r="AB30" i="3"/>
  <c r="M31" i="3"/>
  <c r="R31" i="3"/>
  <c r="T31" i="3"/>
  <c r="V31" i="3" s="1"/>
  <c r="X31" i="3"/>
  <c r="Z31" i="3" s="1"/>
  <c r="AA31" i="3"/>
  <c r="AB31" i="3"/>
  <c r="M32" i="3"/>
  <c r="R32" i="3"/>
  <c r="T32" i="3"/>
  <c r="V32" i="3" s="1"/>
  <c r="AA32" i="3"/>
  <c r="AB32" i="3"/>
  <c r="M33" i="3"/>
  <c r="R33" i="3"/>
  <c r="T33" i="3"/>
  <c r="V33" i="3" s="1"/>
  <c r="AA33" i="3"/>
  <c r="AB33" i="3"/>
  <c r="M34" i="3"/>
  <c r="R34" i="3"/>
  <c r="T34" i="3"/>
  <c r="V34" i="3" s="1"/>
  <c r="AA34" i="3"/>
  <c r="AB34" i="3"/>
  <c r="M35" i="3"/>
  <c r="R35" i="3"/>
  <c r="T35" i="3"/>
  <c r="X35" i="3" s="1"/>
  <c r="Z35" i="3" s="1"/>
  <c r="AA35" i="3"/>
  <c r="AB35" i="3"/>
  <c r="M36" i="3"/>
  <c r="R36" i="3"/>
  <c r="T36" i="3"/>
  <c r="V36" i="3" s="1"/>
  <c r="AA36" i="3"/>
  <c r="AB36" i="3"/>
  <c r="M37" i="3"/>
  <c r="R37" i="3"/>
  <c r="T37" i="3"/>
  <c r="V37" i="3" s="1"/>
  <c r="AA37" i="3"/>
  <c r="AB37" i="3"/>
  <c r="M38" i="3"/>
  <c r="R38" i="3"/>
  <c r="T38" i="3"/>
  <c r="V38" i="3" s="1"/>
  <c r="AA38" i="3"/>
  <c r="AB38" i="3"/>
  <c r="M39" i="3"/>
  <c r="R39" i="3"/>
  <c r="T39" i="3"/>
  <c r="V39" i="3" s="1"/>
  <c r="X39" i="3"/>
  <c r="Z39" i="3" s="1"/>
  <c r="AA39" i="3"/>
  <c r="AB39" i="3"/>
  <c r="M40" i="3"/>
  <c r="R40" i="3"/>
  <c r="T40" i="3"/>
  <c r="V40" i="3" s="1"/>
  <c r="X40" i="3"/>
  <c r="Z40" i="3" s="1"/>
  <c r="AA40" i="3"/>
  <c r="AB40" i="3"/>
  <c r="M41" i="3"/>
  <c r="R41" i="3"/>
  <c r="T41" i="3"/>
  <c r="X41" i="3" s="1"/>
  <c r="Z41" i="3" s="1"/>
  <c r="AA41" i="3"/>
  <c r="AB41" i="3"/>
  <c r="M42" i="3"/>
  <c r="R42" i="3"/>
  <c r="T42" i="3"/>
  <c r="V42" i="3" s="1"/>
  <c r="AA42" i="3"/>
  <c r="AB42" i="3"/>
  <c r="M43" i="3"/>
  <c r="R43" i="3"/>
  <c r="T43" i="3"/>
  <c r="V43" i="3" s="1"/>
  <c r="AA43" i="3"/>
  <c r="AB43" i="3"/>
  <c r="M44" i="3"/>
  <c r="R44" i="3"/>
  <c r="T44" i="3"/>
  <c r="V44" i="3" s="1"/>
  <c r="AA44" i="3"/>
  <c r="AB44" i="3"/>
  <c r="M45" i="3"/>
  <c r="R45" i="3"/>
  <c r="T45" i="3"/>
  <c r="X45" i="3" s="1"/>
  <c r="Z45" i="3" s="1"/>
  <c r="AA45" i="3"/>
  <c r="AB45" i="3"/>
  <c r="M46" i="3"/>
  <c r="R46" i="3"/>
  <c r="T46" i="3"/>
  <c r="V46" i="3" s="1"/>
  <c r="AA46" i="3"/>
  <c r="AB46" i="3"/>
  <c r="M47" i="3"/>
  <c r="R47" i="3"/>
  <c r="T47" i="3"/>
  <c r="V47" i="3" s="1"/>
  <c r="AA47" i="3"/>
  <c r="AB47" i="3"/>
  <c r="M48" i="3"/>
  <c r="R48" i="3"/>
  <c r="T48" i="3"/>
  <c r="V48" i="3" s="1"/>
  <c r="AA48" i="3"/>
  <c r="AB48" i="3"/>
  <c r="M49" i="3"/>
  <c r="R49" i="3"/>
  <c r="T49" i="3"/>
  <c r="V49" i="3" s="1"/>
  <c r="X49" i="3"/>
  <c r="Z49" i="3" s="1"/>
  <c r="AA49" i="3"/>
  <c r="AB49" i="3"/>
  <c r="M50" i="3"/>
  <c r="R50" i="3"/>
  <c r="T50" i="3"/>
  <c r="X50" i="3" s="1"/>
  <c r="Z50" i="3" s="1"/>
  <c r="AA50" i="3"/>
  <c r="AB50" i="3"/>
  <c r="M51" i="3"/>
  <c r="R51" i="3"/>
  <c r="T51" i="3"/>
  <c r="V51" i="3" s="1"/>
  <c r="AA51" i="3"/>
  <c r="AB51" i="3"/>
  <c r="M52" i="3"/>
  <c r="R52" i="3"/>
  <c r="T52" i="3"/>
  <c r="V52" i="3" s="1"/>
  <c r="AA52" i="3"/>
  <c r="AB52" i="3"/>
  <c r="M53" i="3"/>
  <c r="R53" i="3"/>
  <c r="T53" i="3"/>
  <c r="V53" i="3" s="1"/>
  <c r="AA53" i="3"/>
  <c r="AB53" i="3"/>
  <c r="M54" i="3"/>
  <c r="R54" i="3"/>
  <c r="T54" i="3"/>
  <c r="V54" i="3" s="1"/>
  <c r="AA54" i="3"/>
  <c r="AB54" i="3"/>
  <c r="M55" i="3"/>
  <c r="R55" i="3"/>
  <c r="T55" i="3"/>
  <c r="X55" i="3" s="1"/>
  <c r="Z55" i="3" s="1"/>
  <c r="AA55" i="3"/>
  <c r="AB55" i="3"/>
  <c r="M56" i="3"/>
  <c r="R56" i="3"/>
  <c r="T56" i="3"/>
  <c r="V56" i="3" s="1"/>
  <c r="AA56" i="3"/>
  <c r="AB56" i="3"/>
  <c r="M57" i="3"/>
  <c r="R57" i="3"/>
  <c r="T57" i="3"/>
  <c r="V57" i="3" s="1"/>
  <c r="AA57" i="3"/>
  <c r="AB57" i="3"/>
  <c r="M59" i="3"/>
  <c r="R59" i="3"/>
  <c r="T59" i="3"/>
  <c r="V59" i="3" s="1"/>
  <c r="AA59" i="3"/>
  <c r="AB59" i="3"/>
  <c r="M60" i="3"/>
  <c r="R60" i="3"/>
  <c r="T60" i="3"/>
  <c r="V60" i="3" s="1"/>
  <c r="AA60" i="3"/>
  <c r="AB60" i="3"/>
  <c r="M61" i="3"/>
  <c r="R61" i="3"/>
  <c r="T61" i="3"/>
  <c r="X61" i="3" s="1"/>
  <c r="Z61" i="3" s="1"/>
  <c r="AA61" i="3"/>
  <c r="AB61" i="3"/>
  <c r="M62" i="3"/>
  <c r="R62" i="3"/>
  <c r="T62" i="3"/>
  <c r="V62" i="3" s="1"/>
  <c r="AA62" i="3"/>
  <c r="AB62" i="3"/>
  <c r="M63" i="3"/>
  <c r="R63" i="3"/>
  <c r="T63" i="3"/>
  <c r="V63" i="3" s="1"/>
  <c r="X63" i="3"/>
  <c r="Z63" i="3" s="1"/>
  <c r="AA63" i="3"/>
  <c r="AB63" i="3"/>
  <c r="M64" i="3"/>
  <c r="R64" i="3"/>
  <c r="T64" i="3"/>
  <c r="V64" i="3" s="1"/>
  <c r="AA64" i="3"/>
  <c r="AB64" i="3"/>
  <c r="M65" i="3"/>
  <c r="R65" i="3"/>
  <c r="T65" i="3"/>
  <c r="V65" i="3" s="1"/>
  <c r="AA65" i="3"/>
  <c r="AB65" i="3"/>
  <c r="M66" i="3"/>
  <c r="R66" i="3"/>
  <c r="T66" i="3"/>
  <c r="X66" i="3" s="1"/>
  <c r="Z66" i="3" s="1"/>
  <c r="AA66" i="3"/>
  <c r="AB66" i="3"/>
  <c r="M67" i="3"/>
  <c r="R67" i="3"/>
  <c r="T67" i="3"/>
  <c r="V67" i="3" s="1"/>
  <c r="AA67" i="3"/>
  <c r="AB67" i="3"/>
  <c r="M68" i="3"/>
  <c r="R68" i="3"/>
  <c r="T68" i="3"/>
  <c r="V68" i="3" s="1"/>
  <c r="AA68" i="3"/>
  <c r="AB68" i="3"/>
  <c r="M69" i="3"/>
  <c r="R69" i="3"/>
  <c r="T69" i="3"/>
  <c r="V69" i="3" s="1"/>
  <c r="AA69" i="3"/>
  <c r="AB69" i="3"/>
  <c r="M70" i="3"/>
  <c r="R70" i="3"/>
  <c r="T70" i="3"/>
  <c r="V70" i="3" s="1"/>
  <c r="AA70" i="3"/>
  <c r="AB70" i="3"/>
  <c r="M71" i="3"/>
  <c r="R71" i="3"/>
  <c r="T71" i="3"/>
  <c r="V71" i="3" s="1"/>
  <c r="X71" i="3"/>
  <c r="Z71" i="3" s="1"/>
  <c r="AA71" i="3"/>
  <c r="AB71" i="3"/>
  <c r="M72" i="3"/>
  <c r="R72" i="3"/>
  <c r="T72" i="3"/>
  <c r="V72" i="3" s="1"/>
  <c r="AA72" i="3"/>
  <c r="AB72" i="3"/>
  <c r="M73" i="3"/>
  <c r="R73" i="3"/>
  <c r="T73" i="3"/>
  <c r="V73" i="3" s="1"/>
  <c r="AA73" i="3"/>
  <c r="AB73" i="3"/>
  <c r="M74" i="3"/>
  <c r="R74" i="3"/>
  <c r="T74" i="3"/>
  <c r="V74" i="3" s="1"/>
  <c r="AA74" i="3"/>
  <c r="AB74" i="3"/>
  <c r="M75" i="3"/>
  <c r="R75" i="3"/>
  <c r="T75" i="3"/>
  <c r="V75" i="3" s="1"/>
  <c r="AA75" i="3"/>
  <c r="AB75" i="3"/>
  <c r="M76" i="3"/>
  <c r="R76" i="3"/>
  <c r="T76" i="3"/>
  <c r="X76" i="3" s="1"/>
  <c r="Z76" i="3" s="1"/>
  <c r="AA76" i="3"/>
  <c r="AB76" i="3"/>
  <c r="M77" i="3"/>
  <c r="R77" i="3"/>
  <c r="T77" i="3"/>
  <c r="V77" i="3" s="1"/>
  <c r="X77" i="3"/>
  <c r="Z77" i="3" s="1"/>
  <c r="AA77" i="3"/>
  <c r="AB77" i="3"/>
  <c r="M78" i="3"/>
  <c r="R78" i="3"/>
  <c r="T78" i="3"/>
  <c r="X78" i="3" s="1"/>
  <c r="Z78" i="3" s="1"/>
  <c r="AA78" i="3"/>
  <c r="AB78" i="3"/>
  <c r="M79" i="3"/>
  <c r="R79" i="3"/>
  <c r="T79" i="3"/>
  <c r="V79" i="3" s="1"/>
  <c r="AA79" i="3"/>
  <c r="AB79" i="3"/>
  <c r="M80" i="3"/>
  <c r="R80" i="3"/>
  <c r="T80" i="3"/>
  <c r="V80" i="3" s="1"/>
  <c r="AA80" i="3"/>
  <c r="AB80" i="3"/>
  <c r="M81" i="3"/>
  <c r="R81" i="3"/>
  <c r="T81" i="3"/>
  <c r="X81" i="3" s="1"/>
  <c r="Z81" i="3" s="1"/>
  <c r="AA81" i="3"/>
  <c r="AB81" i="3"/>
  <c r="M82" i="3"/>
  <c r="R82" i="3"/>
  <c r="T82" i="3"/>
  <c r="X82" i="3" s="1"/>
  <c r="Z82" i="3" s="1"/>
  <c r="AA82" i="3"/>
  <c r="AB82" i="3"/>
  <c r="M83" i="3"/>
  <c r="R83" i="3"/>
  <c r="T83" i="3"/>
  <c r="V83" i="3" s="1"/>
  <c r="X83" i="3"/>
  <c r="Z83" i="3" s="1"/>
  <c r="AA83" i="3"/>
  <c r="AB83" i="3"/>
  <c r="M84" i="3"/>
  <c r="R84" i="3"/>
  <c r="T84" i="3"/>
  <c r="V84" i="3" s="1"/>
  <c r="AA84" i="3"/>
  <c r="AB84" i="3"/>
  <c r="M85" i="3"/>
  <c r="R85" i="3"/>
  <c r="T85" i="3"/>
  <c r="V85" i="3" s="1"/>
  <c r="AA85" i="3"/>
  <c r="AB85" i="3"/>
  <c r="M86" i="3"/>
  <c r="R86" i="3"/>
  <c r="T86" i="3"/>
  <c r="X86" i="3" s="1"/>
  <c r="Z86" i="3" s="1"/>
  <c r="AA86" i="3"/>
  <c r="AB86" i="3"/>
  <c r="M87" i="3"/>
  <c r="R87" i="3"/>
  <c r="T87" i="3"/>
  <c r="X87" i="3" s="1"/>
  <c r="Z87" i="3" s="1"/>
  <c r="AA87" i="3"/>
  <c r="AB87" i="3"/>
  <c r="M88" i="3"/>
  <c r="R88" i="3"/>
  <c r="T88" i="3"/>
  <c r="V88" i="3" s="1"/>
  <c r="AA88" i="3"/>
  <c r="AB88" i="3"/>
  <c r="M89" i="3"/>
  <c r="R89" i="3"/>
  <c r="T89" i="3"/>
  <c r="V89" i="3" s="1"/>
  <c r="AA89" i="3"/>
  <c r="AB89" i="3"/>
  <c r="M90" i="3"/>
  <c r="R90" i="3"/>
  <c r="T90" i="3"/>
  <c r="V90" i="3" s="1"/>
  <c r="AA90" i="3"/>
  <c r="AB90" i="3"/>
  <c r="M91" i="3"/>
  <c r="R91" i="3"/>
  <c r="T91" i="3"/>
  <c r="X91" i="3" s="1"/>
  <c r="Z91" i="3" s="1"/>
  <c r="AA91" i="3"/>
  <c r="AB91" i="3"/>
  <c r="M92" i="3"/>
  <c r="R92" i="3"/>
  <c r="T92" i="3"/>
  <c r="X92" i="3" s="1"/>
  <c r="Z92" i="3" s="1"/>
  <c r="AA92" i="3"/>
  <c r="AB92" i="3"/>
  <c r="M93" i="3"/>
  <c r="R93" i="3"/>
  <c r="T93" i="3"/>
  <c r="V93" i="3" s="1"/>
  <c r="AA93" i="3"/>
  <c r="AB93" i="3"/>
  <c r="M94" i="3"/>
  <c r="R94" i="3"/>
  <c r="T94" i="3"/>
  <c r="V94" i="3" s="1"/>
  <c r="AA94" i="3"/>
  <c r="AB94" i="3"/>
  <c r="M95" i="3"/>
  <c r="R95" i="3"/>
  <c r="T95" i="3"/>
  <c r="V95" i="3" s="1"/>
  <c r="X95" i="3"/>
  <c r="Z95" i="3" s="1"/>
  <c r="AA95" i="3"/>
  <c r="AB95" i="3"/>
  <c r="M96" i="3"/>
  <c r="R96" i="3"/>
  <c r="T96" i="3"/>
  <c r="X96" i="3" s="1"/>
  <c r="Z96" i="3" s="1"/>
  <c r="AA96" i="3"/>
  <c r="AB96" i="3"/>
  <c r="M97" i="3"/>
  <c r="R97" i="3"/>
  <c r="T97" i="3"/>
  <c r="X97" i="3" s="1"/>
  <c r="Z97" i="3" s="1"/>
  <c r="AA97" i="3"/>
  <c r="AB97" i="3"/>
  <c r="M98" i="3"/>
  <c r="R98" i="3"/>
  <c r="T98" i="3"/>
  <c r="X98" i="3" s="1"/>
  <c r="Z98" i="3" s="1"/>
  <c r="AA98" i="3"/>
  <c r="AB98" i="3"/>
  <c r="M99" i="3"/>
  <c r="R99" i="3"/>
  <c r="T99" i="3"/>
  <c r="V99" i="3" s="1"/>
  <c r="AA99" i="3"/>
  <c r="AB99" i="3"/>
  <c r="M100" i="3"/>
  <c r="R100" i="3"/>
  <c r="T100" i="3"/>
  <c r="V100" i="3" s="1"/>
  <c r="AA100" i="3"/>
  <c r="AB100" i="3"/>
  <c r="M101" i="3"/>
  <c r="R101" i="3"/>
  <c r="T101" i="3"/>
  <c r="X101" i="3" s="1"/>
  <c r="Z101" i="3" s="1"/>
  <c r="AA101" i="3"/>
  <c r="AB101" i="3"/>
  <c r="M102" i="3"/>
  <c r="R102" i="3"/>
  <c r="T102" i="3"/>
  <c r="X102" i="3" s="1"/>
  <c r="Z102" i="3" s="1"/>
  <c r="AA102" i="3"/>
  <c r="AB102" i="3"/>
  <c r="M103" i="3"/>
  <c r="R103" i="3"/>
  <c r="T103" i="3"/>
  <c r="V103" i="3" s="1"/>
  <c r="AA103" i="3"/>
  <c r="AB103" i="3"/>
  <c r="M104" i="3"/>
  <c r="R104" i="3"/>
  <c r="T104" i="3"/>
  <c r="V104" i="3" s="1"/>
  <c r="AA104" i="3"/>
  <c r="AB104" i="3"/>
  <c r="M105" i="3"/>
  <c r="R105" i="3"/>
  <c r="T105" i="3"/>
  <c r="V105" i="3" s="1"/>
  <c r="AA105" i="3"/>
  <c r="AB105" i="3"/>
  <c r="M106" i="3"/>
  <c r="R106" i="3"/>
  <c r="T106" i="3"/>
  <c r="V106" i="3" s="1"/>
  <c r="X106" i="3"/>
  <c r="Z106" i="3" s="1"/>
  <c r="AA106" i="3"/>
  <c r="AB106" i="3"/>
  <c r="M107" i="3"/>
  <c r="R107" i="3"/>
  <c r="T107" i="3"/>
  <c r="V107" i="3" s="1"/>
  <c r="X107" i="3"/>
  <c r="Z107" i="3" s="1"/>
  <c r="AA107" i="3"/>
  <c r="AB107" i="3"/>
  <c r="M108" i="3"/>
  <c r="R108" i="3"/>
  <c r="T108" i="3"/>
  <c r="V108" i="3" s="1"/>
  <c r="AA108" i="3"/>
  <c r="AB108" i="3"/>
  <c r="M109" i="3"/>
  <c r="R109" i="3"/>
  <c r="T109" i="3"/>
  <c r="V109" i="3" s="1"/>
  <c r="AA109" i="3"/>
  <c r="AB109" i="3"/>
  <c r="M110" i="3"/>
  <c r="R110" i="3"/>
  <c r="T110" i="3"/>
  <c r="V110" i="3" s="1"/>
  <c r="AA110" i="3"/>
  <c r="AB110" i="3"/>
  <c r="M111" i="3"/>
  <c r="R111" i="3"/>
  <c r="T111" i="3"/>
  <c r="X111" i="3" s="1"/>
  <c r="Z111" i="3" s="1"/>
  <c r="AA111" i="3"/>
  <c r="AB111" i="3"/>
  <c r="M112" i="3"/>
  <c r="R112" i="3"/>
  <c r="T112" i="3"/>
  <c r="X112" i="3" s="1"/>
  <c r="Z112" i="3" s="1"/>
  <c r="AA112" i="3"/>
  <c r="AB112" i="3"/>
  <c r="M113" i="3"/>
  <c r="R113" i="3"/>
  <c r="T113" i="3"/>
  <c r="X113" i="3" s="1"/>
  <c r="Z113" i="3" s="1"/>
  <c r="AA113" i="3"/>
  <c r="AB113" i="3"/>
  <c r="M114" i="3"/>
  <c r="R114" i="3"/>
  <c r="T114" i="3"/>
  <c r="V114" i="3" s="1"/>
  <c r="AA114" i="3"/>
  <c r="AB114" i="3"/>
  <c r="M115" i="3"/>
  <c r="R115" i="3"/>
  <c r="T115" i="3"/>
  <c r="V115" i="3" s="1"/>
  <c r="AA115" i="3"/>
  <c r="AB115" i="3"/>
  <c r="M116" i="3"/>
  <c r="R116" i="3"/>
  <c r="T116" i="3"/>
  <c r="X116" i="3" s="1"/>
  <c r="Z116" i="3" s="1"/>
  <c r="AA116" i="3"/>
  <c r="AB116" i="3"/>
  <c r="M117" i="3"/>
  <c r="R117" i="3"/>
  <c r="T117" i="3"/>
  <c r="X117" i="3" s="1"/>
  <c r="Z117" i="3" s="1"/>
  <c r="AA117" i="3"/>
  <c r="AB117" i="3"/>
  <c r="M118" i="3"/>
  <c r="R118" i="3"/>
  <c r="T118" i="3"/>
  <c r="V118" i="3" s="1"/>
  <c r="AA118" i="3"/>
  <c r="AB118" i="3"/>
  <c r="M119" i="3"/>
  <c r="R119" i="3"/>
  <c r="T119" i="3"/>
  <c r="V119" i="3" s="1"/>
  <c r="X119" i="3"/>
  <c r="Z119" i="3" s="1"/>
  <c r="AA119" i="3"/>
  <c r="AB119" i="3"/>
  <c r="M120" i="3"/>
  <c r="R120" i="3"/>
  <c r="T120" i="3"/>
  <c r="V120" i="3" s="1"/>
  <c r="AA120" i="3"/>
  <c r="AB120" i="3"/>
  <c r="M121" i="3"/>
  <c r="R121" i="3"/>
  <c r="T121" i="3"/>
  <c r="X121" i="3" s="1"/>
  <c r="Z121" i="3" s="1"/>
  <c r="AA121" i="3"/>
  <c r="AB121" i="3"/>
  <c r="M122" i="3"/>
  <c r="R122" i="3"/>
  <c r="T122" i="3"/>
  <c r="X122" i="3" s="1"/>
  <c r="Z122" i="3" s="1"/>
  <c r="AA122" i="3"/>
  <c r="AB122" i="3"/>
  <c r="M123" i="3"/>
  <c r="R123" i="3"/>
  <c r="T123" i="3"/>
  <c r="V123" i="3" s="1"/>
  <c r="X123" i="3"/>
  <c r="Z123" i="3" s="1"/>
  <c r="AA123" i="3"/>
  <c r="AB123" i="3"/>
  <c r="M124" i="3"/>
  <c r="R124" i="3"/>
  <c r="T124" i="3"/>
  <c r="V124" i="3" s="1"/>
  <c r="AA124" i="3"/>
  <c r="AB124" i="3"/>
  <c r="M125" i="3"/>
  <c r="R125" i="3"/>
  <c r="T125" i="3"/>
  <c r="V125" i="3" s="1"/>
  <c r="AA125" i="3"/>
  <c r="AB125" i="3"/>
  <c r="M126" i="3"/>
  <c r="R126" i="3"/>
  <c r="T126" i="3"/>
  <c r="X126" i="3" s="1"/>
  <c r="Z126" i="3" s="1"/>
  <c r="AA126" i="3"/>
  <c r="AB126" i="3"/>
  <c r="M127" i="3"/>
  <c r="R127" i="3"/>
  <c r="T127" i="3"/>
  <c r="X127" i="3" s="1"/>
  <c r="Z127" i="3" s="1"/>
  <c r="AA127" i="3"/>
  <c r="AB127" i="3"/>
  <c r="M128" i="3"/>
  <c r="R128" i="3"/>
  <c r="T128" i="3"/>
  <c r="V128" i="3" s="1"/>
  <c r="X128" i="3"/>
  <c r="Z128" i="3" s="1"/>
  <c r="AA128" i="3"/>
  <c r="AB128" i="3"/>
  <c r="M129" i="3"/>
  <c r="R129" i="3"/>
  <c r="T129" i="3"/>
  <c r="V129" i="3" s="1"/>
  <c r="AA129" i="3"/>
  <c r="AB129" i="3"/>
  <c r="M130" i="3"/>
  <c r="R130" i="3"/>
  <c r="T130" i="3"/>
  <c r="V130" i="3" s="1"/>
  <c r="AA130" i="3"/>
  <c r="AB130" i="3"/>
  <c r="M131" i="3"/>
  <c r="R131" i="3"/>
  <c r="T131" i="3"/>
  <c r="X131" i="3" s="1"/>
  <c r="Z131" i="3" s="1"/>
  <c r="AA131" i="3"/>
  <c r="AB131" i="3"/>
  <c r="M132" i="3"/>
  <c r="R132" i="3"/>
  <c r="T132" i="3"/>
  <c r="V132" i="3" s="1"/>
  <c r="X132" i="3"/>
  <c r="Z132" i="3" s="1"/>
  <c r="AA132" i="3"/>
  <c r="AB132" i="3"/>
  <c r="M133" i="3"/>
  <c r="R133" i="3"/>
  <c r="T133" i="3"/>
  <c r="V133" i="3" s="1"/>
  <c r="AA133" i="3"/>
  <c r="AB133" i="3"/>
  <c r="M134" i="3"/>
  <c r="R134" i="3"/>
  <c r="T134" i="3"/>
  <c r="V134" i="3" s="1"/>
  <c r="AA134" i="3"/>
  <c r="AB134" i="3"/>
  <c r="M135" i="3"/>
  <c r="R135" i="3"/>
  <c r="T135" i="3"/>
  <c r="V135" i="3" s="1"/>
  <c r="AA135" i="3"/>
  <c r="AB135" i="3"/>
  <c r="M136" i="3"/>
  <c r="R136" i="3"/>
  <c r="T136" i="3"/>
  <c r="X136" i="3" s="1"/>
  <c r="Z136" i="3" s="1"/>
  <c r="AA136" i="3"/>
  <c r="AB136" i="3"/>
  <c r="M137" i="3"/>
  <c r="R137" i="3"/>
  <c r="T137" i="3"/>
  <c r="X137" i="3" s="1"/>
  <c r="Z137" i="3" s="1"/>
  <c r="AA137" i="3"/>
  <c r="AB137" i="3"/>
  <c r="M138" i="3"/>
  <c r="R138" i="3"/>
  <c r="T138" i="3"/>
  <c r="V138" i="3" s="1"/>
  <c r="AA138" i="3"/>
  <c r="AB138" i="3"/>
  <c r="M139" i="3"/>
  <c r="R139" i="3"/>
  <c r="T139" i="3"/>
  <c r="V139" i="3" s="1"/>
  <c r="AA139" i="3"/>
  <c r="AB139" i="3"/>
  <c r="M140" i="3"/>
  <c r="R140" i="3"/>
  <c r="T140" i="3"/>
  <c r="V140" i="3" s="1"/>
  <c r="AA140" i="3"/>
  <c r="AB140" i="3"/>
  <c r="M141" i="3"/>
  <c r="R141" i="3"/>
  <c r="T141" i="3"/>
  <c r="X141" i="3" s="1"/>
  <c r="Z141" i="3" s="1"/>
  <c r="AA141" i="3"/>
  <c r="AB141" i="3"/>
  <c r="M142" i="3"/>
  <c r="R142" i="3"/>
  <c r="T142" i="3"/>
  <c r="X142" i="3" s="1"/>
  <c r="Z142" i="3" s="1"/>
  <c r="AA142" i="3"/>
  <c r="AB142" i="3"/>
  <c r="M143" i="3"/>
  <c r="R143" i="3"/>
  <c r="T143" i="3"/>
  <c r="V143" i="3" s="1"/>
  <c r="AA143" i="3"/>
  <c r="AB143" i="3"/>
  <c r="M144" i="3"/>
  <c r="R144" i="3"/>
  <c r="T144" i="3"/>
  <c r="V144" i="3" s="1"/>
  <c r="AA144" i="3"/>
  <c r="AB144" i="3"/>
  <c r="M145" i="3"/>
  <c r="R145" i="3"/>
  <c r="T145" i="3"/>
  <c r="V145" i="3" s="1"/>
  <c r="AA145" i="3"/>
  <c r="AB145" i="3"/>
  <c r="M146" i="3"/>
  <c r="R146" i="3"/>
  <c r="T146" i="3"/>
  <c r="X146" i="3" s="1"/>
  <c r="Z146" i="3" s="1"/>
  <c r="AA146" i="3"/>
  <c r="AB146" i="3"/>
  <c r="M147" i="3"/>
  <c r="R147" i="3"/>
  <c r="T147" i="3"/>
  <c r="X147" i="3" s="1"/>
  <c r="Z147" i="3" s="1"/>
  <c r="AA147" i="3"/>
  <c r="AB147" i="3"/>
  <c r="M148" i="3"/>
  <c r="R148" i="3"/>
  <c r="T148" i="3"/>
  <c r="V148" i="3" s="1"/>
  <c r="AA148" i="3"/>
  <c r="AB148" i="3"/>
  <c r="M149" i="3"/>
  <c r="R149" i="3"/>
  <c r="T149" i="3"/>
  <c r="V149" i="3" s="1"/>
  <c r="AA149" i="3"/>
  <c r="AB149" i="3"/>
  <c r="M150" i="3"/>
  <c r="R150" i="3"/>
  <c r="T150" i="3"/>
  <c r="V150" i="3" s="1"/>
  <c r="AA150" i="3"/>
  <c r="AB150" i="3"/>
  <c r="M151" i="3"/>
  <c r="R151" i="3"/>
  <c r="T151" i="3"/>
  <c r="X151" i="3" s="1"/>
  <c r="Z151" i="3" s="1"/>
  <c r="AA151" i="3"/>
  <c r="AB151" i="3"/>
  <c r="M152" i="3"/>
  <c r="R152" i="3"/>
  <c r="T152" i="3"/>
  <c r="V152" i="3" s="1"/>
  <c r="X152" i="3"/>
  <c r="Z152" i="3" s="1"/>
  <c r="AA152" i="3"/>
  <c r="AB152" i="3"/>
  <c r="M153" i="3"/>
  <c r="R153" i="3"/>
  <c r="T153" i="3"/>
  <c r="V153" i="3" s="1"/>
  <c r="AA153" i="3"/>
  <c r="AB153" i="3"/>
  <c r="M154" i="3"/>
  <c r="R154" i="3"/>
  <c r="T154" i="3"/>
  <c r="V154" i="3" s="1"/>
  <c r="AA154" i="3"/>
  <c r="AB154" i="3"/>
  <c r="M155" i="3"/>
  <c r="R155" i="3"/>
  <c r="T155" i="3"/>
  <c r="V155" i="3" s="1"/>
  <c r="AA155" i="3"/>
  <c r="AB155" i="3"/>
  <c r="M156" i="3"/>
  <c r="R156" i="3"/>
  <c r="T156" i="3"/>
  <c r="X156" i="3" s="1"/>
  <c r="Z156" i="3" s="1"/>
  <c r="AA156" i="3"/>
  <c r="AB156" i="3"/>
  <c r="M157" i="3"/>
  <c r="R157" i="3"/>
  <c r="T157" i="3"/>
  <c r="X157" i="3" s="1"/>
  <c r="Z157" i="3" s="1"/>
  <c r="AA157" i="3"/>
  <c r="AB157" i="3"/>
  <c r="M158" i="3"/>
  <c r="R158" i="3"/>
  <c r="T158" i="3"/>
  <c r="V158" i="3" s="1"/>
  <c r="X158" i="3"/>
  <c r="Z158" i="3" s="1"/>
  <c r="AA158" i="3"/>
  <c r="AB158" i="3"/>
  <c r="M159" i="3"/>
  <c r="R159" i="3"/>
  <c r="T159" i="3"/>
  <c r="V159" i="3" s="1"/>
  <c r="AA159" i="3"/>
  <c r="AB159" i="3"/>
  <c r="M160" i="3"/>
  <c r="R160" i="3"/>
  <c r="T160" i="3"/>
  <c r="V160" i="3" s="1"/>
  <c r="AA160" i="3"/>
  <c r="AB160" i="3"/>
  <c r="M161" i="3"/>
  <c r="R161" i="3"/>
  <c r="T161" i="3"/>
  <c r="X161" i="3" s="1"/>
  <c r="Z161" i="3" s="1"/>
  <c r="AA161" i="3"/>
  <c r="AB161" i="3"/>
  <c r="M162" i="3"/>
  <c r="R162" i="3"/>
  <c r="T162" i="3"/>
  <c r="X162" i="3" s="1"/>
  <c r="Z162" i="3" s="1"/>
  <c r="AA162" i="3"/>
  <c r="AB162" i="3"/>
  <c r="M163" i="3"/>
  <c r="R163" i="3"/>
  <c r="T163" i="3"/>
  <c r="V163" i="3" s="1"/>
  <c r="AA163" i="3"/>
  <c r="AB163" i="3"/>
  <c r="M164" i="3"/>
  <c r="R164" i="3"/>
  <c r="T164" i="3"/>
  <c r="V164" i="3" s="1"/>
  <c r="AA164" i="3"/>
  <c r="AB164" i="3"/>
  <c r="M165" i="3"/>
  <c r="R165" i="3"/>
  <c r="T165" i="3"/>
  <c r="V165" i="3" s="1"/>
  <c r="AA165" i="3"/>
  <c r="AB165" i="3"/>
  <c r="M166" i="3"/>
  <c r="R166" i="3"/>
  <c r="T166" i="3"/>
  <c r="X166" i="3" s="1"/>
  <c r="Z166" i="3" s="1"/>
  <c r="AA166" i="3"/>
  <c r="AB166" i="3"/>
  <c r="M167" i="3"/>
  <c r="R167" i="3"/>
  <c r="T167" i="3"/>
  <c r="X167" i="3" s="1"/>
  <c r="Z167" i="3" s="1"/>
  <c r="AA167" i="3"/>
  <c r="AB167" i="3"/>
  <c r="M168" i="3"/>
  <c r="R168" i="3"/>
  <c r="T168" i="3"/>
  <c r="V168" i="3" s="1"/>
  <c r="AA168" i="3"/>
  <c r="AB168" i="3"/>
  <c r="M169" i="3"/>
  <c r="R169" i="3"/>
  <c r="T169" i="3"/>
  <c r="V169" i="3" s="1"/>
  <c r="AA169" i="3"/>
  <c r="AB169" i="3"/>
  <c r="M170" i="3"/>
  <c r="R170" i="3"/>
  <c r="T170" i="3"/>
  <c r="V170" i="3" s="1"/>
  <c r="AA170" i="3"/>
  <c r="AB170" i="3"/>
  <c r="M171" i="3"/>
  <c r="R171" i="3"/>
  <c r="T171" i="3"/>
  <c r="V171" i="3" s="1"/>
  <c r="X171" i="3"/>
  <c r="Z171" i="3" s="1"/>
  <c r="AA171" i="3"/>
  <c r="AB171" i="3"/>
  <c r="M172" i="3"/>
  <c r="R172" i="3"/>
  <c r="T172" i="3"/>
  <c r="X172" i="3" s="1"/>
  <c r="Z172" i="3" s="1"/>
  <c r="AA172" i="3"/>
  <c r="AB172" i="3"/>
  <c r="M173" i="3"/>
  <c r="R173" i="3"/>
  <c r="T173" i="3"/>
  <c r="X173" i="3" s="1"/>
  <c r="Z173" i="3" s="1"/>
  <c r="AA173" i="3"/>
  <c r="AB173" i="3"/>
  <c r="M175" i="3"/>
  <c r="AA175" i="3"/>
  <c r="AB175" i="3"/>
  <c r="M176" i="3"/>
  <c r="AA176" i="3"/>
  <c r="AB176" i="3"/>
  <c r="M178" i="3"/>
  <c r="AA178" i="3"/>
  <c r="AB178" i="3"/>
  <c r="M179" i="3"/>
  <c r="R179" i="3"/>
  <c r="T179" i="3"/>
  <c r="X179" i="3" s="1"/>
  <c r="Z179" i="3" s="1"/>
  <c r="AA179" i="3"/>
  <c r="AB179" i="3"/>
  <c r="M180" i="3"/>
  <c r="R180" i="3"/>
  <c r="T180" i="3"/>
  <c r="V180" i="3" s="1"/>
  <c r="AA180" i="3"/>
  <c r="AB180" i="3"/>
  <c r="M181" i="3"/>
  <c r="R181" i="3"/>
  <c r="T181" i="3"/>
  <c r="V181" i="3" s="1"/>
  <c r="AA181" i="3"/>
  <c r="AB181" i="3"/>
  <c r="M182" i="3"/>
  <c r="R182" i="3"/>
  <c r="T182" i="3"/>
  <c r="V182" i="3" s="1"/>
  <c r="X182" i="3"/>
  <c r="Z182" i="3" s="1"/>
  <c r="AA182" i="3"/>
  <c r="AB182" i="3"/>
  <c r="M183" i="3"/>
  <c r="R183" i="3"/>
  <c r="T183" i="3"/>
  <c r="X183" i="3" s="1"/>
  <c r="Z183" i="3" s="1"/>
  <c r="AA183" i="3"/>
  <c r="AB183" i="3"/>
  <c r="M184" i="3"/>
  <c r="R184" i="3"/>
  <c r="T184" i="3"/>
  <c r="X184" i="3" s="1"/>
  <c r="Z184" i="3" s="1"/>
  <c r="AA184" i="3"/>
  <c r="AB184" i="3"/>
  <c r="M185" i="3"/>
  <c r="R185" i="3"/>
  <c r="T185" i="3"/>
  <c r="X185" i="3" s="1"/>
  <c r="Z185" i="3" s="1"/>
  <c r="AA185" i="3"/>
  <c r="AB185" i="3"/>
  <c r="M186" i="3"/>
  <c r="R186" i="3"/>
  <c r="T186" i="3"/>
  <c r="V186" i="3" s="1"/>
  <c r="AA186" i="3"/>
  <c r="AB186" i="3"/>
  <c r="M187" i="3"/>
  <c r="R187" i="3"/>
  <c r="T187" i="3"/>
  <c r="V187" i="3" s="1"/>
  <c r="AA187" i="3"/>
  <c r="AB187" i="3"/>
  <c r="M188" i="3"/>
  <c r="R188" i="3"/>
  <c r="T188" i="3"/>
  <c r="V188" i="3" s="1"/>
  <c r="X188" i="3"/>
  <c r="Z188" i="3" s="1"/>
  <c r="AA188" i="3"/>
  <c r="AB188" i="3"/>
  <c r="M189" i="3"/>
  <c r="R189" i="3"/>
  <c r="T189" i="3"/>
  <c r="X189" i="3" s="1"/>
  <c r="Z189" i="3" s="1"/>
  <c r="AA189" i="3"/>
  <c r="AB189" i="3"/>
  <c r="M190" i="3"/>
  <c r="R190" i="3"/>
  <c r="T190" i="3"/>
  <c r="V190" i="3" s="1"/>
  <c r="AA190" i="3"/>
  <c r="AB190" i="3"/>
  <c r="M191" i="3"/>
  <c r="R191" i="3"/>
  <c r="T191" i="3"/>
  <c r="V191" i="3" s="1"/>
  <c r="AA191" i="3"/>
  <c r="AB191" i="3"/>
  <c r="M192" i="3"/>
  <c r="R192" i="3"/>
  <c r="T192" i="3"/>
  <c r="V192" i="3" s="1"/>
  <c r="AA192" i="3"/>
  <c r="AB192" i="3"/>
  <c r="M193" i="3"/>
  <c r="R193" i="3"/>
  <c r="T193" i="3"/>
  <c r="X193" i="3" s="1"/>
  <c r="Z193" i="3" s="1"/>
  <c r="AA193" i="3"/>
  <c r="AB193" i="3"/>
  <c r="M194" i="3"/>
  <c r="R194" i="3"/>
  <c r="T194" i="3"/>
  <c r="V194" i="3" s="1"/>
  <c r="X194" i="3"/>
  <c r="Z194" i="3" s="1"/>
  <c r="AA194" i="3"/>
  <c r="AB194" i="3"/>
  <c r="M195" i="3"/>
  <c r="R195" i="3"/>
  <c r="T195" i="3"/>
  <c r="V195" i="3" s="1"/>
  <c r="AA195" i="3"/>
  <c r="AB195" i="3"/>
  <c r="M196" i="3"/>
  <c r="R196" i="3"/>
  <c r="T196" i="3"/>
  <c r="V196" i="3" s="1"/>
  <c r="AA196" i="3"/>
  <c r="AB196" i="3"/>
  <c r="M197" i="3"/>
  <c r="R197" i="3"/>
  <c r="T197" i="3"/>
  <c r="V197" i="3" s="1"/>
  <c r="AA197" i="3"/>
  <c r="AB197" i="3"/>
  <c r="V177" i="3" l="1"/>
  <c r="X174" i="3"/>
  <c r="Z174" i="3" s="1"/>
  <c r="X178" i="3"/>
  <c r="Z178" i="3" s="1"/>
  <c r="V178" i="3"/>
  <c r="X108" i="3"/>
  <c r="Z108" i="3" s="1"/>
  <c r="X93" i="3"/>
  <c r="Z93" i="3" s="1"/>
  <c r="X190" i="3"/>
  <c r="Z190" i="3" s="1"/>
  <c r="X169" i="3"/>
  <c r="Z169" i="3" s="1"/>
  <c r="V41" i="3"/>
  <c r="X88" i="3"/>
  <c r="Z88" i="3" s="1"/>
  <c r="X186" i="3"/>
  <c r="Z186" i="3" s="1"/>
  <c r="X25" i="3"/>
  <c r="Z25" i="3" s="1"/>
  <c r="X164" i="3"/>
  <c r="Z164" i="3" s="1"/>
  <c r="X148" i="3"/>
  <c r="Z148" i="3" s="1"/>
  <c r="X129" i="3"/>
  <c r="Z129" i="3" s="1"/>
  <c r="X118" i="3"/>
  <c r="Z118" i="3" s="1"/>
  <c r="X159" i="3"/>
  <c r="Z159" i="3" s="1"/>
  <c r="X11" i="3"/>
  <c r="Z11" i="3" s="1"/>
  <c r="X99" i="3"/>
  <c r="Z99" i="3" s="1"/>
  <c r="X139" i="3"/>
  <c r="Z139" i="3" s="1"/>
  <c r="V113" i="3"/>
  <c r="V102" i="3"/>
  <c r="X56" i="3"/>
  <c r="Z56" i="3" s="1"/>
  <c r="V189" i="3"/>
  <c r="X153" i="3"/>
  <c r="Z153" i="3" s="1"/>
  <c r="X138" i="3"/>
  <c r="Z138" i="3" s="1"/>
  <c r="V101" i="3"/>
  <c r="V185" i="3"/>
  <c r="V141" i="3"/>
  <c r="V78" i="3"/>
  <c r="X59" i="3"/>
  <c r="Z59" i="3" s="1"/>
  <c r="V50" i="3"/>
  <c r="V18" i="3"/>
  <c r="V167" i="3"/>
  <c r="V82" i="3"/>
  <c r="X17" i="3"/>
  <c r="Z17" i="3" s="1"/>
  <c r="V179" i="3"/>
  <c r="V151" i="3"/>
  <c r="X47" i="3"/>
  <c r="Z47" i="3" s="1"/>
  <c r="V173" i="3"/>
  <c r="X196" i="3"/>
  <c r="Z196" i="3" s="1"/>
  <c r="V61" i="3"/>
  <c r="X53" i="3"/>
  <c r="Z53" i="3" s="1"/>
  <c r="V146" i="3"/>
  <c r="X27" i="3"/>
  <c r="Z27" i="3" s="1"/>
  <c r="X52" i="3"/>
  <c r="Z52" i="3" s="1"/>
  <c r="V45" i="3"/>
  <c r="X175" i="3"/>
  <c r="Z175" i="3" s="1"/>
  <c r="X149" i="3"/>
  <c r="Z149" i="3" s="1"/>
  <c r="V131" i="3"/>
  <c r="V117" i="3"/>
  <c r="X32" i="3"/>
  <c r="Z32" i="3" s="1"/>
  <c r="X163" i="3"/>
  <c r="Z163" i="3" s="1"/>
  <c r="V92" i="3"/>
  <c r="V35" i="3"/>
  <c r="X74" i="3"/>
  <c r="Z74" i="3" s="1"/>
  <c r="V137" i="3"/>
  <c r="V98" i="3"/>
  <c r="X84" i="3"/>
  <c r="Z84" i="3" s="1"/>
  <c r="X94" i="3"/>
  <c r="Z94" i="3" s="1"/>
  <c r="V87" i="3"/>
  <c r="V172" i="3"/>
  <c r="V147" i="3"/>
  <c r="X181" i="3"/>
  <c r="Z181" i="3" s="1"/>
  <c r="V136" i="3"/>
  <c r="V111" i="3"/>
  <c r="V97" i="3"/>
  <c r="V76" i="3"/>
  <c r="X69" i="3"/>
  <c r="Z69" i="3" s="1"/>
  <c r="X33" i="3"/>
  <c r="Z33" i="3" s="1"/>
  <c r="V30" i="3"/>
  <c r="X168" i="3"/>
  <c r="Z168" i="3" s="1"/>
  <c r="V157" i="3"/>
  <c r="V121" i="3"/>
  <c r="X43" i="3"/>
  <c r="Z43" i="3" s="1"/>
  <c r="V127" i="3"/>
  <c r="X72" i="3"/>
  <c r="Z72" i="3" s="1"/>
  <c r="X16" i="3"/>
  <c r="Z16" i="3" s="1"/>
  <c r="X143" i="3"/>
  <c r="Z143" i="3" s="1"/>
  <c r="X133" i="3"/>
  <c r="Z133" i="3" s="1"/>
  <c r="X104" i="3"/>
  <c r="Z104" i="3" s="1"/>
  <c r="V66" i="3"/>
  <c r="X38" i="3"/>
  <c r="Z38" i="3" s="1"/>
  <c r="X26" i="3"/>
  <c r="Z26" i="3" s="1"/>
  <c r="V184" i="3"/>
  <c r="V166" i="3"/>
  <c r="V156" i="3"/>
  <c r="V91" i="3"/>
  <c r="V81" i="3"/>
  <c r="V193" i="3"/>
  <c r="V162" i="3"/>
  <c r="V126" i="3"/>
  <c r="V116" i="3"/>
  <c r="X68" i="3"/>
  <c r="Z68" i="3" s="1"/>
  <c r="X46" i="3"/>
  <c r="Z46" i="3" s="1"/>
  <c r="X180" i="3"/>
  <c r="Z180" i="3" s="1"/>
  <c r="X109" i="3"/>
  <c r="Z109" i="3" s="1"/>
  <c r="X103" i="3"/>
  <c r="Z103" i="3" s="1"/>
  <c r="X62" i="3"/>
  <c r="Z62" i="3" s="1"/>
  <c r="V55" i="3"/>
  <c r="X37" i="3"/>
  <c r="Z37" i="3" s="1"/>
  <c r="V20" i="3"/>
  <c r="V183" i="3"/>
  <c r="V142" i="3"/>
  <c r="V15" i="3"/>
  <c r="V122" i="3"/>
  <c r="V112" i="3"/>
  <c r="V96" i="3"/>
  <c r="X12" i="3"/>
  <c r="Z12" i="3" s="1"/>
  <c r="X42" i="3"/>
  <c r="Z42" i="3" s="1"/>
  <c r="X22" i="3"/>
  <c r="Z22" i="3" s="1"/>
  <c r="X195" i="3"/>
  <c r="Z195" i="3" s="1"/>
  <c r="V161" i="3"/>
  <c r="V86" i="3"/>
  <c r="X73" i="3"/>
  <c r="Z73" i="3" s="1"/>
  <c r="X57" i="3"/>
  <c r="Z57" i="3" s="1"/>
  <c r="X51" i="3"/>
  <c r="Z51" i="3" s="1"/>
  <c r="X154" i="3"/>
  <c r="Z154" i="3" s="1"/>
  <c r="X89" i="3"/>
  <c r="Z89" i="3" s="1"/>
  <c r="X79" i="3"/>
  <c r="Z79" i="3" s="1"/>
  <c r="X64" i="3"/>
  <c r="Z64" i="3" s="1"/>
  <c r="X48" i="3"/>
  <c r="Z48" i="3" s="1"/>
  <c r="X67" i="3"/>
  <c r="Z67" i="3" s="1"/>
  <c r="X36" i="3"/>
  <c r="Z36" i="3" s="1"/>
  <c r="X19" i="3"/>
  <c r="Z19" i="3" s="1"/>
  <c r="X144" i="3"/>
  <c r="Z144" i="3" s="1"/>
  <c r="X134" i="3"/>
  <c r="Z134" i="3" s="1"/>
  <c r="V14" i="3"/>
  <c r="X191" i="3"/>
  <c r="Z191" i="3" s="1"/>
  <c r="X124" i="3"/>
  <c r="Z124" i="3" s="1"/>
  <c r="X114" i="3"/>
  <c r="Z114" i="3" s="1"/>
  <c r="X24" i="3"/>
  <c r="Z24" i="3" s="1"/>
  <c r="X23" i="3"/>
  <c r="Z23" i="3" s="1"/>
  <c r="X192" i="3"/>
  <c r="Z192" i="3" s="1"/>
  <c r="X176" i="3"/>
  <c r="Z176" i="3" s="1"/>
  <c r="X170" i="3"/>
  <c r="Z170" i="3" s="1"/>
  <c r="X165" i="3"/>
  <c r="Z165" i="3" s="1"/>
  <c r="X160" i="3"/>
  <c r="Z160" i="3" s="1"/>
  <c r="X155" i="3"/>
  <c r="Z155" i="3" s="1"/>
  <c r="X150" i="3"/>
  <c r="Z150" i="3" s="1"/>
  <c r="X145" i="3"/>
  <c r="Z145" i="3" s="1"/>
  <c r="X140" i="3"/>
  <c r="Z140" i="3" s="1"/>
  <c r="X135" i="3"/>
  <c r="Z135" i="3" s="1"/>
  <c r="X130" i="3"/>
  <c r="Z130" i="3" s="1"/>
  <c r="X125" i="3"/>
  <c r="Z125" i="3" s="1"/>
  <c r="X120" i="3"/>
  <c r="Z120" i="3" s="1"/>
  <c r="X115" i="3"/>
  <c r="Z115" i="3" s="1"/>
  <c r="X110" i="3"/>
  <c r="Z110" i="3" s="1"/>
  <c r="X105" i="3"/>
  <c r="Z105" i="3" s="1"/>
  <c r="X100" i="3"/>
  <c r="Z100" i="3" s="1"/>
  <c r="X90" i="3"/>
  <c r="Z90" i="3" s="1"/>
  <c r="X85" i="3"/>
  <c r="Z85" i="3" s="1"/>
  <c r="X80" i="3"/>
  <c r="Z80" i="3" s="1"/>
  <c r="X75" i="3"/>
  <c r="Z75" i="3" s="1"/>
  <c r="X70" i="3"/>
  <c r="Z70" i="3" s="1"/>
  <c r="X65" i="3"/>
  <c r="Z65" i="3" s="1"/>
  <c r="X60" i="3"/>
  <c r="Z60" i="3" s="1"/>
  <c r="X54" i="3"/>
  <c r="Z54" i="3" s="1"/>
  <c r="X44" i="3"/>
  <c r="Z44" i="3" s="1"/>
  <c r="X34" i="3"/>
  <c r="Z34" i="3" s="1"/>
  <c r="X29" i="3"/>
  <c r="Z29" i="3" s="1"/>
  <c r="X9" i="3"/>
  <c r="Z9" i="3" s="1"/>
  <c r="X197" i="3"/>
  <c r="Z197" i="3" s="1"/>
  <c r="X187" i="3"/>
  <c r="Z187" i="3" s="1"/>
  <c r="X28" i="3"/>
  <c r="Z28" i="3" s="1"/>
  <c r="X8" i="3"/>
  <c r="Z8" i="3" s="1"/>
  <c r="X10" i="3"/>
  <c r="Z10" i="3" s="1"/>
  <c r="N7" i="1" l="1"/>
  <c r="N8" i="1"/>
  <c r="N143" i="1"/>
  <c r="N6" i="1"/>
  <c r="F9" i="1"/>
  <c r="F8" i="1"/>
  <c r="F7" i="1"/>
  <c r="F6" i="1"/>
</calcChain>
</file>

<file path=xl/sharedStrings.xml><?xml version="1.0" encoding="utf-8"?>
<sst xmlns="http://schemas.openxmlformats.org/spreadsheetml/2006/main" count="3024" uniqueCount="1292">
  <si>
    <t>No.</t>
  </si>
  <si>
    <t>CA</t>
  </si>
  <si>
    <t>Agreement</t>
  </si>
  <si>
    <t>AGR</t>
  </si>
  <si>
    <t>Audit</t>
  </si>
  <si>
    <t>AUD</t>
  </si>
  <si>
    <t>CN</t>
  </si>
  <si>
    <t>Bank Guarantee</t>
  </si>
  <si>
    <t>BKG</t>
  </si>
  <si>
    <t>Basis of Design</t>
  </si>
  <si>
    <t>BOD</t>
  </si>
  <si>
    <t>Basis of Estimate</t>
  </si>
  <si>
    <t>BOE</t>
  </si>
  <si>
    <t>BOM</t>
  </si>
  <si>
    <t>FL</t>
  </si>
  <si>
    <t>Basis of Schedule</t>
  </si>
  <si>
    <t>BOS</t>
  </si>
  <si>
    <t>Fire</t>
  </si>
  <si>
    <t>FR</t>
  </si>
  <si>
    <t>Calculation</t>
  </si>
  <si>
    <t>CAL</t>
  </si>
  <si>
    <t>General</t>
  </si>
  <si>
    <t>Corrective Action Request</t>
  </si>
  <si>
    <t>CAR</t>
  </si>
  <si>
    <t>Certificate</t>
  </si>
  <si>
    <t>CER</t>
  </si>
  <si>
    <t>HV</t>
  </si>
  <si>
    <t>Checklist</t>
  </si>
  <si>
    <t>CHK</t>
  </si>
  <si>
    <t>Legal</t>
  </si>
  <si>
    <t>Certificate of Currency</t>
  </si>
  <si>
    <t>COC</t>
  </si>
  <si>
    <t>Management</t>
  </si>
  <si>
    <t>Contract</t>
  </si>
  <si>
    <t>CON</t>
  </si>
  <si>
    <t>Protection &amp; Metering</t>
  </si>
  <si>
    <t>Credit Note</t>
  </si>
  <si>
    <t>CRN</t>
  </si>
  <si>
    <t>PG</t>
  </si>
  <si>
    <t>Change Request</t>
  </si>
  <si>
    <t>Client Supplied Document</t>
  </si>
  <si>
    <t>CSD</t>
  </si>
  <si>
    <t>Data Sheet</t>
  </si>
  <si>
    <t>Property</t>
  </si>
  <si>
    <t>PRO</t>
  </si>
  <si>
    <t>Procurement</t>
  </si>
  <si>
    <t>Drawing</t>
  </si>
  <si>
    <t>DRG</t>
  </si>
  <si>
    <t>Risk</t>
  </si>
  <si>
    <t>Expression of Interest</t>
  </si>
  <si>
    <t>EOI</t>
  </si>
  <si>
    <t>Extension of Time</t>
  </si>
  <si>
    <t>EOT</t>
  </si>
  <si>
    <t>Flowchart</t>
  </si>
  <si>
    <t>FLO</t>
  </si>
  <si>
    <t>Survey</t>
  </si>
  <si>
    <t>SUR</t>
  </si>
  <si>
    <t>TE</t>
  </si>
  <si>
    <t>Image</t>
  </si>
  <si>
    <t>IMG</t>
  </si>
  <si>
    <t>Temporary Works</t>
  </si>
  <si>
    <t>TMP</t>
  </si>
  <si>
    <t>Inspection</t>
  </si>
  <si>
    <t>INS</t>
  </si>
  <si>
    <t>Transportation</t>
  </si>
  <si>
    <t>Invoice</t>
  </si>
  <si>
    <t>INV</t>
  </si>
  <si>
    <t>TRN</t>
  </si>
  <si>
    <t>ITC</t>
  </si>
  <si>
    <t>ITP</t>
  </si>
  <si>
    <t>Inspection and Test Record</t>
  </si>
  <si>
    <t>ITR</t>
  </si>
  <si>
    <t>Invitation to Tender</t>
  </si>
  <si>
    <t>ITT</t>
  </si>
  <si>
    <t>Key Document</t>
  </si>
  <si>
    <t>KEY</t>
  </si>
  <si>
    <t>Letter</t>
  </si>
  <si>
    <t>LET</t>
  </si>
  <si>
    <t>Local Instructions</t>
  </si>
  <si>
    <t>LOI</t>
  </si>
  <si>
    <t>List</t>
  </si>
  <si>
    <t>LST</t>
  </si>
  <si>
    <t>MAN</t>
  </si>
  <si>
    <t>Matrix</t>
  </si>
  <si>
    <t>MAT</t>
  </si>
  <si>
    <t>Manufacturer’s Data Report</t>
  </si>
  <si>
    <t>MDR</t>
  </si>
  <si>
    <t>Memo</t>
  </si>
  <si>
    <t>Plan</t>
  </si>
  <si>
    <t>PLN</t>
  </si>
  <si>
    <t>Purchase Order</t>
  </si>
  <si>
    <t>Policy</t>
  </si>
  <si>
    <t>POL</t>
  </si>
  <si>
    <t>Procedure</t>
  </si>
  <si>
    <t>Record</t>
  </si>
  <si>
    <t>REG</t>
  </si>
  <si>
    <t>Relay Notification Form</t>
  </si>
  <si>
    <t>RNF</t>
  </si>
  <si>
    <t>Report</t>
  </si>
  <si>
    <t>RPT</t>
  </si>
  <si>
    <t>Relay Test Instruction</t>
  </si>
  <si>
    <t>RTI</t>
  </si>
  <si>
    <t>Schedule</t>
  </si>
  <si>
    <t>SCH</t>
  </si>
  <si>
    <t>Site Conformance Inspection</t>
  </si>
  <si>
    <t>SCI</t>
  </si>
  <si>
    <t>Specification</t>
  </si>
  <si>
    <t>Template</t>
  </si>
  <si>
    <t>Warranty</t>
  </si>
  <si>
    <t>WTY</t>
  </si>
  <si>
    <t>AS7739.2 COMMON DATA DICTIONARY (CDD)</t>
  </si>
  <si>
    <t>Discipline Category</t>
  </si>
  <si>
    <t>Discipline Code</t>
  </si>
  <si>
    <t>Cat Code</t>
  </si>
  <si>
    <t>No.2</t>
  </si>
  <si>
    <t>Category</t>
  </si>
  <si>
    <t>Cat 
Code</t>
  </si>
  <si>
    <t>Sub-No</t>
  </si>
  <si>
    <t>Code</t>
  </si>
  <si>
    <t>Term</t>
  </si>
  <si>
    <t>No.1</t>
  </si>
  <si>
    <t>Sub-No.</t>
  </si>
  <si>
    <t>Work Package Cat</t>
  </si>
  <si>
    <t>Work Package Category</t>
  </si>
  <si>
    <t>Discipline Concat-Code</t>
  </si>
  <si>
    <t>Sub-Disc Code</t>
  </si>
  <si>
    <t>Sub-Disc Concatc Code</t>
  </si>
  <si>
    <t>Sub-Discipline_Description</t>
  </si>
  <si>
    <t>Full Title</t>
  </si>
  <si>
    <t>Code Copy</t>
  </si>
  <si>
    <t>Description</t>
  </si>
  <si>
    <t>TC</t>
  </si>
  <si>
    <t>01</t>
  </si>
  <si>
    <t>Tech - Civil &amp; Structures</t>
  </si>
  <si>
    <t>AR</t>
  </si>
  <si>
    <t>Architectural</t>
  </si>
  <si>
    <t>TS</t>
  </si>
  <si>
    <t>02</t>
  </si>
  <si>
    <t>Tech - Systems &amp; Services</t>
  </si>
  <si>
    <t>CV</t>
  </si>
  <si>
    <t>Civil</t>
  </si>
  <si>
    <t>MG</t>
  </si>
  <si>
    <t>03</t>
  </si>
  <si>
    <t>GN</t>
  </si>
  <si>
    <t>AS</t>
  </si>
  <si>
    <t>Architectural Signage System</t>
  </si>
  <si>
    <t>04</t>
  </si>
  <si>
    <t>ST</t>
  </si>
  <si>
    <t xml:space="preserve">Structural </t>
  </si>
  <si>
    <t>AT</t>
  </si>
  <si>
    <t>Architecture Design</t>
  </si>
  <si>
    <t>05</t>
  </si>
  <si>
    <t>CO</t>
  </si>
  <si>
    <t>Communication</t>
  </si>
  <si>
    <t>ID</t>
  </si>
  <si>
    <t>Interior Design</t>
  </si>
  <si>
    <t>06</t>
  </si>
  <si>
    <t>EL</t>
  </si>
  <si>
    <t xml:space="preserve">Electrical </t>
  </si>
  <si>
    <t>LA</t>
  </si>
  <si>
    <t>Landscaping</t>
  </si>
  <si>
    <t>07</t>
  </si>
  <si>
    <t>FE</t>
  </si>
  <si>
    <t>DU</t>
  </si>
  <si>
    <t>Urban Design</t>
  </si>
  <si>
    <t>08</t>
  </si>
  <si>
    <t>HY</t>
  </si>
  <si>
    <t>Hydraulic</t>
  </si>
  <si>
    <t>09</t>
  </si>
  <si>
    <t>ME</t>
  </si>
  <si>
    <t>Mechanical</t>
  </si>
  <si>
    <t>EW</t>
  </si>
  <si>
    <t>Earthworks</t>
  </si>
  <si>
    <t>10</t>
  </si>
  <si>
    <t>SG</t>
  </si>
  <si>
    <t>Signalling &amp; Control</t>
  </si>
  <si>
    <t>FN</t>
  </si>
  <si>
    <t>Fencing, Barriers and Furniture</t>
  </si>
  <si>
    <t>11</t>
  </si>
  <si>
    <t xml:space="preserve">Technology </t>
  </si>
  <si>
    <t>PV</t>
  </si>
  <si>
    <t>Pavement</t>
  </si>
  <si>
    <t>12</t>
  </si>
  <si>
    <t>UT</t>
  </si>
  <si>
    <t>Utilities</t>
  </si>
  <si>
    <t>RW</t>
  </si>
  <si>
    <t>Roadworks</t>
  </si>
  <si>
    <t>13</t>
  </si>
  <si>
    <t>CM</t>
  </si>
  <si>
    <t>Commercial Management</t>
  </si>
  <si>
    <t>SD</t>
  </si>
  <si>
    <t>Stormwater Drainage</t>
  </si>
  <si>
    <t>14</t>
  </si>
  <si>
    <t>CX</t>
  </si>
  <si>
    <t>Construction Management</t>
  </si>
  <si>
    <t>SR</t>
  </si>
  <si>
    <t>Service Routes</t>
  </si>
  <si>
    <t>15</t>
  </si>
  <si>
    <t>CY</t>
  </si>
  <si>
    <t>Community</t>
  </si>
  <si>
    <t>TR</t>
  </si>
  <si>
    <t>Track</t>
  </si>
  <si>
    <t>16</t>
  </si>
  <si>
    <t>DV</t>
  </si>
  <si>
    <t>Development Management</t>
  </si>
  <si>
    <t>17</t>
  </si>
  <si>
    <t>EN</t>
  </si>
  <si>
    <t>Environment &amp; Planning</t>
  </si>
  <si>
    <t>DG</t>
  </si>
  <si>
    <t>Decommissioning</t>
  </si>
  <si>
    <t>18</t>
  </si>
  <si>
    <t>OP</t>
  </si>
  <si>
    <t>Operation Management</t>
  </si>
  <si>
    <t>DM</t>
  </si>
  <si>
    <t>Demolition Plans</t>
  </si>
  <si>
    <t>19</t>
  </si>
  <si>
    <t>PC</t>
  </si>
  <si>
    <t>Project Controls</t>
  </si>
  <si>
    <t>DY</t>
  </si>
  <si>
    <t>Durability</t>
  </si>
  <si>
    <t>20</t>
  </si>
  <si>
    <t>PM</t>
  </si>
  <si>
    <t xml:space="preserve">Project Management </t>
  </si>
  <si>
    <t>GL</t>
  </si>
  <si>
    <t>General Alignment</t>
  </si>
  <si>
    <t>21</t>
  </si>
  <si>
    <t>PP</t>
  </si>
  <si>
    <t>HF</t>
  </si>
  <si>
    <t>Human Factors</t>
  </si>
  <si>
    <t>22</t>
  </si>
  <si>
    <t>SF</t>
  </si>
  <si>
    <t>Safety</t>
  </si>
  <si>
    <t>PJ</t>
  </si>
  <si>
    <t>Property Adjustments &amp; Subdivision</t>
  </si>
  <si>
    <t>23</t>
  </si>
  <si>
    <t>SN</t>
  </si>
  <si>
    <t>System Engineering</t>
  </si>
  <si>
    <t>SU</t>
  </si>
  <si>
    <t>Surveying</t>
  </si>
  <si>
    <t>24</t>
  </si>
  <si>
    <t>CI</t>
  </si>
  <si>
    <t>Cyber Security</t>
  </si>
  <si>
    <t>SV</t>
  </si>
  <si>
    <t>Multi-discipline Services</t>
  </si>
  <si>
    <t>25</t>
  </si>
  <si>
    <t>TW</t>
  </si>
  <si>
    <t>26</t>
  </si>
  <si>
    <t>27</t>
  </si>
  <si>
    <t>BR</t>
  </si>
  <si>
    <t>Bridge Structures</t>
  </si>
  <si>
    <t>28</t>
  </si>
  <si>
    <t>BS</t>
  </si>
  <si>
    <t>Building Structures</t>
  </si>
  <si>
    <t>29</t>
  </si>
  <si>
    <t>IS</t>
  </si>
  <si>
    <t>Interchange (Station, Stop &amp; Wharf) Structures</t>
  </si>
  <si>
    <t>30</t>
  </si>
  <si>
    <t>MS</t>
  </si>
  <si>
    <t>Miscellaneous Structures</t>
  </si>
  <si>
    <t>31</t>
  </si>
  <si>
    <t>OS</t>
  </si>
  <si>
    <t>Overhead &amp; Support Structures</t>
  </si>
  <si>
    <t>32</t>
  </si>
  <si>
    <t>RS</t>
  </si>
  <si>
    <t>Retaining Structures</t>
  </si>
  <si>
    <t>33</t>
  </si>
  <si>
    <t>TU</t>
  </si>
  <si>
    <t>Tunnel Structures</t>
  </si>
  <si>
    <t>ED</t>
  </si>
  <si>
    <t>External Data Communications</t>
  </si>
  <si>
    <t>IF</t>
  </si>
  <si>
    <t>Information Systems</t>
  </si>
  <si>
    <t>IT</t>
  </si>
  <si>
    <t>Information Technology Network Systems</t>
  </si>
  <si>
    <t>KS</t>
  </si>
  <si>
    <t>Communication Systems</t>
  </si>
  <si>
    <t>NB</t>
  </si>
  <si>
    <t>Communications Network Backbone Systems</t>
  </si>
  <si>
    <t>NC</t>
  </si>
  <si>
    <t>Network Control Communication Systems</t>
  </si>
  <si>
    <t>WF</t>
  </si>
  <si>
    <t>Wayfinding</t>
  </si>
  <si>
    <t>WI</t>
  </si>
  <si>
    <t>Wireless System</t>
  </si>
  <si>
    <t>EB</t>
  </si>
  <si>
    <t>Earthing, Bonding &amp; Electrolysis</t>
  </si>
  <si>
    <t>EM</t>
  </si>
  <si>
    <t>Electromagnetic Compatibility (EMC)</t>
  </si>
  <si>
    <t>EZ</t>
  </si>
  <si>
    <t>Energisation</t>
  </si>
  <si>
    <t>HV Electrical Systems</t>
  </si>
  <si>
    <t>LV</t>
  </si>
  <si>
    <t>LV Electrical &amp; Lighting Systems</t>
  </si>
  <si>
    <t>OT</t>
  </si>
  <si>
    <t>Overhead Traction Systems</t>
  </si>
  <si>
    <t>PR</t>
  </si>
  <si>
    <t>TL</t>
  </si>
  <si>
    <t>Transmission Lines</t>
  </si>
  <si>
    <t>EE</t>
  </si>
  <si>
    <t>Emergency Management</t>
  </si>
  <si>
    <t>FD</t>
  </si>
  <si>
    <t>Fire Detection System</t>
  </si>
  <si>
    <t>Fire Life and Safety</t>
  </si>
  <si>
    <t>FS</t>
  </si>
  <si>
    <t>Fire Systems Suppression</t>
  </si>
  <si>
    <t>Air Systems</t>
  </si>
  <si>
    <t>DR</t>
  </si>
  <si>
    <t>Drainage (excl. Stormwater)</t>
  </si>
  <si>
    <t>FU</t>
  </si>
  <si>
    <t>Fuel Systems</t>
  </si>
  <si>
    <t>GA</t>
  </si>
  <si>
    <t>Gas Systems</t>
  </si>
  <si>
    <t>PU</t>
  </si>
  <si>
    <t>Plumbing</t>
  </si>
  <si>
    <t>WS</t>
  </si>
  <si>
    <t>Water Systems</t>
  </si>
  <si>
    <t>WW</t>
  </si>
  <si>
    <t>Sewer Systems</t>
  </si>
  <si>
    <t>FQ</t>
  </si>
  <si>
    <t>Fixed Plant &amp; Equipment</t>
  </si>
  <si>
    <t>34</t>
  </si>
  <si>
    <t>MQ</t>
  </si>
  <si>
    <t>Mobile Plant &amp; Equipment</t>
  </si>
  <si>
    <t>35</t>
  </si>
  <si>
    <t>36</t>
  </si>
  <si>
    <t>VA</t>
  </si>
  <si>
    <t>HVAC Systems</t>
  </si>
  <si>
    <t>37</t>
  </si>
  <si>
    <t>VT</t>
  </si>
  <si>
    <t>Vertical Transportation</t>
  </si>
  <si>
    <t>38</t>
  </si>
  <si>
    <t>39</t>
  </si>
  <si>
    <t>CS</t>
  </si>
  <si>
    <t xml:space="preserve">Control Systems </t>
  </si>
  <si>
    <t>40</t>
  </si>
  <si>
    <t>GD</t>
  </si>
  <si>
    <t>Guidance &amp; Delineation Systems</t>
  </si>
  <si>
    <t>41</t>
  </si>
  <si>
    <t>NS</t>
  </si>
  <si>
    <t>Navigation Systems</t>
  </si>
  <si>
    <t>42</t>
  </si>
  <si>
    <t>SE</t>
  </si>
  <si>
    <t>Signalling Systems</t>
  </si>
  <si>
    <t>43</t>
  </si>
  <si>
    <t>TT</t>
  </si>
  <si>
    <t>Intelligent Transport Systems</t>
  </si>
  <si>
    <t>44</t>
  </si>
  <si>
    <t>45</t>
  </si>
  <si>
    <t>Condition Monitoring System</t>
  </si>
  <si>
    <t>46</t>
  </si>
  <si>
    <t>HW</t>
  </si>
  <si>
    <t>Hardware</t>
  </si>
  <si>
    <t>47</t>
  </si>
  <si>
    <t>IM</t>
  </si>
  <si>
    <t>Instrumentation and Monitoring</t>
  </si>
  <si>
    <t>48</t>
  </si>
  <si>
    <t>PI</t>
  </si>
  <si>
    <t>Passenger Information System</t>
  </si>
  <si>
    <t>49</t>
  </si>
  <si>
    <t>SS</t>
  </si>
  <si>
    <t>Security Systems</t>
  </si>
  <si>
    <t>50</t>
  </si>
  <si>
    <t>SW</t>
  </si>
  <si>
    <t>Software</t>
  </si>
  <si>
    <t>51</t>
  </si>
  <si>
    <t>TA</t>
  </si>
  <si>
    <t>Traffic Safety Systems</t>
  </si>
  <si>
    <t>52</t>
  </si>
  <si>
    <t>TI</t>
  </si>
  <si>
    <t>Traffic Information Systems</t>
  </si>
  <si>
    <t>53</t>
  </si>
  <si>
    <t>TK</t>
  </si>
  <si>
    <t>Ticketing Systems</t>
  </si>
  <si>
    <t>54</t>
  </si>
  <si>
    <t>TM</t>
  </si>
  <si>
    <t>Traffic Monitoring Systems</t>
  </si>
  <si>
    <t>55</t>
  </si>
  <si>
    <t>TY</t>
  </si>
  <si>
    <t>Traffic Regulatory Systems</t>
  </si>
  <si>
    <t>56</t>
  </si>
  <si>
    <t>57</t>
  </si>
  <si>
    <t>UC</t>
  </si>
  <si>
    <t>Communications</t>
  </si>
  <si>
    <t>58</t>
  </si>
  <si>
    <t>UD</t>
  </si>
  <si>
    <t>Drainage</t>
  </si>
  <si>
    <t>59</t>
  </si>
  <si>
    <t>UE</t>
  </si>
  <si>
    <t>Electricity</t>
  </si>
  <si>
    <t>60</t>
  </si>
  <si>
    <t>UF</t>
  </si>
  <si>
    <t>Fire service</t>
  </si>
  <si>
    <t>61</t>
  </si>
  <si>
    <t>UG</t>
  </si>
  <si>
    <t>Gas</t>
  </si>
  <si>
    <t>62</t>
  </si>
  <si>
    <t>UI</t>
  </si>
  <si>
    <t>ITS</t>
  </si>
  <si>
    <t>63</t>
  </si>
  <si>
    <t>UP</t>
  </si>
  <si>
    <t>Petroleum products</t>
  </si>
  <si>
    <t>64</t>
  </si>
  <si>
    <t>US</t>
  </si>
  <si>
    <t>Sewer</t>
  </si>
  <si>
    <t>65</t>
  </si>
  <si>
    <t>UN</t>
  </si>
  <si>
    <t>Unidentified services</t>
  </si>
  <si>
    <t>66</t>
  </si>
  <si>
    <t>UW</t>
  </si>
  <si>
    <t>Water</t>
  </si>
  <si>
    <t>COM</t>
  </si>
  <si>
    <t>CD</t>
  </si>
  <si>
    <t>Contracts Administration</t>
  </si>
  <si>
    <t>DB</t>
  </si>
  <si>
    <t>Demobilisation</t>
  </si>
  <si>
    <t>EC</t>
  </si>
  <si>
    <t>Economic, Financial &amp; Commercial</t>
  </si>
  <si>
    <t>FM</t>
  </si>
  <si>
    <t>Funding &amp; Finance Management</t>
  </si>
  <si>
    <t>HR</t>
  </si>
  <si>
    <t>HR &amp; Training</t>
  </si>
  <si>
    <t>IR</t>
  </si>
  <si>
    <t>Insurance</t>
  </si>
  <si>
    <t>LG</t>
  </si>
  <si>
    <t xml:space="preserve">OA </t>
  </si>
  <si>
    <t>Options Analysis</t>
  </si>
  <si>
    <t>PB</t>
  </si>
  <si>
    <t>Probity</t>
  </si>
  <si>
    <t>Transaction Management</t>
  </si>
  <si>
    <t>FA</t>
  </si>
  <si>
    <t>Facilities and Amenities</t>
  </si>
  <si>
    <t>MB</t>
  </si>
  <si>
    <t>Mobilisation &amp; Site Establishment</t>
  </si>
  <si>
    <t>SY</t>
  </si>
  <si>
    <t>Site Security</t>
  </si>
  <si>
    <t>CG</t>
  </si>
  <si>
    <t>Community Engagement</t>
  </si>
  <si>
    <t>CU</t>
  </si>
  <si>
    <t>Customer Experience</t>
  </si>
  <si>
    <t>MD</t>
  </si>
  <si>
    <t>Media Management</t>
  </si>
  <si>
    <t>SK</t>
  </si>
  <si>
    <t>Stakeholder Engagement</t>
  </si>
  <si>
    <t>CL</t>
  </si>
  <si>
    <t>Cost Planning</t>
  </si>
  <si>
    <t>FB</t>
  </si>
  <si>
    <t>Feasibility</t>
  </si>
  <si>
    <t>RV</t>
  </si>
  <si>
    <t>Real Estate and Valuation</t>
  </si>
  <si>
    <t>AH</t>
  </si>
  <si>
    <t>Air Quality</t>
  </si>
  <si>
    <t>CT</t>
  </si>
  <si>
    <t>Contamination</t>
  </si>
  <si>
    <t>DD</t>
  </si>
  <si>
    <t>DDA Compliance</t>
  </si>
  <si>
    <t>EO</t>
  </si>
  <si>
    <t>Ecology</t>
  </si>
  <si>
    <t>ER</t>
  </si>
  <si>
    <t>Energy &amp; Carbon</t>
  </si>
  <si>
    <t>EV</t>
  </si>
  <si>
    <t>Environmental Management</t>
  </si>
  <si>
    <t>FI</t>
  </si>
  <si>
    <t>Flood Monitoring/Study</t>
  </si>
  <si>
    <t>GE</t>
  </si>
  <si>
    <t>Geotechnical</t>
  </si>
  <si>
    <t>LD</t>
  </si>
  <si>
    <t>Land Use &amp; Management</t>
  </si>
  <si>
    <t>NN</t>
  </si>
  <si>
    <t>National Construction Code Compliance</t>
  </si>
  <si>
    <t>NV</t>
  </si>
  <si>
    <t>Noise &amp; Vibration</t>
  </si>
  <si>
    <t>PE</t>
  </si>
  <si>
    <t>Planning Management</t>
  </si>
  <si>
    <t>SB</t>
  </si>
  <si>
    <t>Sustainability</t>
  </si>
  <si>
    <t>SM</t>
  </si>
  <si>
    <t>Spoil Management</t>
  </si>
  <si>
    <t>SP</t>
  </si>
  <si>
    <t>Statutory Planning</t>
  </si>
  <si>
    <t>WA</t>
  </si>
  <si>
    <t>Water Management</t>
  </si>
  <si>
    <t>WD</t>
  </si>
  <si>
    <t>Wind</t>
  </si>
  <si>
    <t>WM</t>
  </si>
  <si>
    <t>Waste Management</t>
  </si>
  <si>
    <t>AI</t>
  </si>
  <si>
    <t>Asset Information System</t>
  </si>
  <si>
    <t>AM</t>
  </si>
  <si>
    <t>Asset Management</t>
  </si>
  <si>
    <t>OC</t>
  </si>
  <si>
    <t>Operational Control</t>
  </si>
  <si>
    <t>OR</t>
  </si>
  <si>
    <t>Operational Readiness</t>
  </si>
  <si>
    <t>RE</t>
  </si>
  <si>
    <t>RAM Reliability, Availability and Maintainability</t>
  </si>
  <si>
    <t>AA</t>
  </si>
  <si>
    <t>Assurance</t>
  </si>
  <si>
    <t>AU</t>
  </si>
  <si>
    <t>AC</t>
  </si>
  <si>
    <t>Project Accounting</t>
  </si>
  <si>
    <t>AD</t>
  </si>
  <si>
    <t>Administration</t>
  </si>
  <si>
    <t>CC</t>
  </si>
  <si>
    <t xml:space="preserve">Configuration Change </t>
  </si>
  <si>
    <t>CE</t>
  </si>
  <si>
    <t>Cost Estimation</t>
  </si>
  <si>
    <t>CH</t>
  </si>
  <si>
    <t>Commissioning, Completions &amp; Handover</t>
  </si>
  <si>
    <t>DC</t>
  </si>
  <si>
    <t>Document and Records Management</t>
  </si>
  <si>
    <t>PH</t>
  </si>
  <si>
    <t>Project Scheduling</t>
  </si>
  <si>
    <t>QM</t>
  </si>
  <si>
    <t>Quality Management</t>
  </si>
  <si>
    <t>RM</t>
  </si>
  <si>
    <t>Risk Management</t>
  </si>
  <si>
    <t>RP</t>
  </si>
  <si>
    <t>Project Reporting Management</t>
  </si>
  <si>
    <t>67</t>
  </si>
  <si>
    <t>BC</t>
  </si>
  <si>
    <t>Business Case Management</t>
  </si>
  <si>
    <t>68</t>
  </si>
  <si>
    <t>CZ</t>
  </si>
  <si>
    <t>Change Management</t>
  </si>
  <si>
    <t>69</t>
  </si>
  <si>
    <t>Client</t>
  </si>
  <si>
    <t>70</t>
  </si>
  <si>
    <t>DE</t>
  </si>
  <si>
    <t>Digital Engineering</t>
  </si>
  <si>
    <t>71</t>
  </si>
  <si>
    <t>Design &amp; Construction</t>
  </si>
  <si>
    <t>72</t>
  </si>
  <si>
    <t>DN</t>
  </si>
  <si>
    <t>Design Management</t>
  </si>
  <si>
    <t>Design</t>
  </si>
  <si>
    <t>DES</t>
  </si>
  <si>
    <t>73</t>
  </si>
  <si>
    <t>EG</t>
  </si>
  <si>
    <t>Technical Engineering Management</t>
  </si>
  <si>
    <t>HC</t>
  </si>
  <si>
    <t>Head Contract/s</t>
  </si>
  <si>
    <t>PA</t>
  </si>
  <si>
    <t>Program &amp; Planning Management</t>
  </si>
  <si>
    <t>74</t>
  </si>
  <si>
    <t>Program Governance &amp; Co-Ordination</t>
  </si>
  <si>
    <t>75</t>
  </si>
  <si>
    <t>76</t>
  </si>
  <si>
    <t>AQ</t>
  </si>
  <si>
    <t xml:space="preserve">Acquisitions </t>
  </si>
  <si>
    <t>77</t>
  </si>
  <si>
    <t>HE</t>
  </si>
  <si>
    <t>Heritage</t>
  </si>
  <si>
    <t>78</t>
  </si>
  <si>
    <t>LN</t>
  </si>
  <si>
    <t>Licenses (Non Software)</t>
  </si>
  <si>
    <t>79</t>
  </si>
  <si>
    <t>TP</t>
  </si>
  <si>
    <t>Transport Planning</t>
  </si>
  <si>
    <t>80</t>
  </si>
  <si>
    <t>VE</t>
  </si>
  <si>
    <t>Clearance and Vesting</t>
  </si>
  <si>
    <t>81</t>
  </si>
  <si>
    <t>82</t>
  </si>
  <si>
    <t>HD</t>
  </si>
  <si>
    <t>Hoarding</t>
  </si>
  <si>
    <t>83</t>
  </si>
  <si>
    <t>HS</t>
  </si>
  <si>
    <t>Health &amp; Safety</t>
  </si>
  <si>
    <t>84</t>
  </si>
  <si>
    <t>RA</t>
  </si>
  <si>
    <t>Rail Safety Accreditation</t>
  </si>
  <si>
    <t>85</t>
  </si>
  <si>
    <t>SC</t>
  </si>
  <si>
    <t>Security</t>
  </si>
  <si>
    <t>86</t>
  </si>
  <si>
    <t>TF</t>
  </si>
  <si>
    <t>Traffic Management</t>
  </si>
  <si>
    <t>TRA</t>
  </si>
  <si>
    <t>87</t>
  </si>
  <si>
    <t>SYS</t>
  </si>
  <si>
    <t>88</t>
  </si>
  <si>
    <t>CF</t>
  </si>
  <si>
    <t>Configuration Management</t>
  </si>
  <si>
    <t>89</t>
  </si>
  <si>
    <t>RQ</t>
  </si>
  <si>
    <t>Requirements Management</t>
  </si>
  <si>
    <t>90</t>
  </si>
  <si>
    <t>SI</t>
  </si>
  <si>
    <t>System Integration</t>
  </si>
  <si>
    <t>Information Category</t>
  </si>
  <si>
    <t>Information Type</t>
  </si>
  <si>
    <t>Information Deliverable</t>
  </si>
  <si>
    <t>Cat
Code</t>
  </si>
  <si>
    <t>IT
Code</t>
  </si>
  <si>
    <t>IT Code</t>
  </si>
  <si>
    <t>Info Del Code</t>
  </si>
  <si>
    <t>GI</t>
  </si>
  <si>
    <t>Geometric Information</t>
  </si>
  <si>
    <t>Grouping of Information Deliverables that comprise geometric information</t>
  </si>
  <si>
    <t>Geometric deliverable created through advanced measurement and sensor technologies</t>
  </si>
  <si>
    <t>NG</t>
  </si>
  <si>
    <t>Non-geometric Information</t>
  </si>
  <si>
    <t>Grouping of Information Deliverables that exclude geometric information</t>
  </si>
  <si>
    <t>Modelling</t>
  </si>
  <si>
    <t>Geometric deliverable created by expert designers and technical personnel, using specialist authoring tools</t>
  </si>
  <si>
    <t>LID</t>
  </si>
  <si>
    <t>LiDAR Point cloud</t>
  </si>
  <si>
    <t>RG</t>
  </si>
  <si>
    <t>Register (dynamic record)</t>
  </si>
  <si>
    <t>A dynamic form of deliverable, that is managed, manipulated or extracted as tabular data, that is frequently updated, reviewed and re-used over the course of one or multiple lifecycle stages.</t>
  </si>
  <si>
    <t>PHT</t>
  </si>
  <si>
    <t>Photogrammetry</t>
  </si>
  <si>
    <t>SCS</t>
  </si>
  <si>
    <t>Site Condition Survey</t>
  </si>
  <si>
    <t>Survey - Topographic</t>
  </si>
  <si>
    <t>ULS</t>
  </si>
  <si>
    <t>Utility Location Survey</t>
  </si>
  <si>
    <t>ANM</t>
  </si>
  <si>
    <t>Analytical Model</t>
  </si>
  <si>
    <t>BIM</t>
  </si>
  <si>
    <t>Model - Object-based 3D</t>
  </si>
  <si>
    <t>2D CAD Drawing</t>
  </si>
  <si>
    <t>ECM</t>
  </si>
  <si>
    <t>Environmental Control Map</t>
  </si>
  <si>
    <t>GIS</t>
  </si>
  <si>
    <t>GIS Dataset</t>
  </si>
  <si>
    <t>M2D</t>
  </si>
  <si>
    <t>Model - 2D</t>
  </si>
  <si>
    <t>M3D</t>
  </si>
  <si>
    <t>Model - 3D</t>
  </si>
  <si>
    <t>MFE</t>
  </si>
  <si>
    <t>Feasibility Model</t>
  </si>
  <si>
    <t>Schematic</t>
  </si>
  <si>
    <t>SDG</t>
  </si>
  <si>
    <t>Shop Drawing</t>
  </si>
  <si>
    <t>SKE</t>
  </si>
  <si>
    <t>Sketch</t>
  </si>
  <si>
    <t>VIS</t>
  </si>
  <si>
    <t>Visualization / Animation</t>
  </si>
  <si>
    <t>DT</t>
  </si>
  <si>
    <t>Document (Technical)</t>
  </si>
  <si>
    <t>ANA</t>
  </si>
  <si>
    <t xml:space="preserve">Analysis </t>
  </si>
  <si>
    <t>Bill of Materials</t>
  </si>
  <si>
    <t>BOQ</t>
  </si>
  <si>
    <t>Bill of Quantities</t>
  </si>
  <si>
    <t>BUS</t>
  </si>
  <si>
    <t>Business Case</t>
  </si>
  <si>
    <t>DST</t>
  </si>
  <si>
    <r>
      <rPr>
        <sz val="11"/>
        <rFont val="Calibri"/>
        <family val="2"/>
        <scheme val="minor"/>
      </rPr>
      <t>EAP</t>
    </r>
  </si>
  <si>
    <r>
      <rPr>
        <sz val="11"/>
        <rFont val="Calibri"/>
        <family val="2"/>
        <scheme val="minor"/>
      </rPr>
      <t>Emergency Action Plan</t>
    </r>
  </si>
  <si>
    <r>
      <rPr>
        <sz val="11"/>
        <rFont val="Calibri"/>
        <family val="2"/>
        <scheme val="minor"/>
      </rPr>
      <t>EPI</t>
    </r>
  </si>
  <si>
    <r>
      <rPr>
        <sz val="11"/>
        <rFont val="Calibri"/>
        <family val="2"/>
        <scheme val="minor"/>
      </rPr>
      <t>Environmental Protection Instruction</t>
    </r>
  </si>
  <si>
    <t>Inspection and Test Plan</t>
  </si>
  <si>
    <t xml:space="preserve">Manual </t>
  </si>
  <si>
    <t>RDS</t>
  </si>
  <si>
    <t>Room Data Sheet</t>
  </si>
  <si>
    <t>RFI</t>
  </si>
  <si>
    <t>Request for Information</t>
  </si>
  <si>
    <t>SPC</t>
  </si>
  <si>
    <r>
      <rPr>
        <sz val="11"/>
        <rFont val="Calibri"/>
        <family val="2"/>
        <scheme val="minor"/>
      </rPr>
      <t>SOP</t>
    </r>
  </si>
  <si>
    <r>
      <rPr>
        <sz val="11"/>
        <rFont val="Calibri"/>
        <family val="2"/>
        <scheme val="minor"/>
      </rPr>
      <t>Standard Operating Procedure</t>
    </r>
  </si>
  <si>
    <t>STU</t>
  </si>
  <si>
    <t>Study</t>
  </si>
  <si>
    <t>TCN</t>
  </si>
  <si>
    <t>Technical Note</t>
  </si>
  <si>
    <t>TST</t>
  </si>
  <si>
    <t>Test Record</t>
  </si>
  <si>
    <t>WAA</t>
  </si>
  <si>
    <t>Work Activity Advice</t>
  </si>
  <si>
    <t>WMS</t>
  </si>
  <si>
    <t>Works Method Statement</t>
  </si>
  <si>
    <t>Document (Commerical)</t>
  </si>
  <si>
    <t>AGN</t>
  </si>
  <si>
    <t>Meeting Agenda</t>
  </si>
  <si>
    <r>
      <rPr>
        <sz val="11"/>
        <rFont val="Calibri"/>
        <family val="2"/>
        <scheme val="minor"/>
      </rPr>
      <t>ANN</t>
    </r>
  </si>
  <si>
    <t>Annexure</t>
  </si>
  <si>
    <t>APL</t>
  </si>
  <si>
    <t>Approval</t>
  </si>
  <si>
    <t>BRF</t>
  </si>
  <si>
    <t>Brief</t>
  </si>
  <si>
    <t>CLA</t>
  </si>
  <si>
    <t>Claim / Application</t>
  </si>
  <si>
    <t>CNR</t>
  </si>
  <si>
    <t>COS</t>
  </si>
  <si>
    <t>Cost Plan</t>
  </si>
  <si>
    <t>EVL</t>
  </si>
  <si>
    <t>Evaluation</t>
  </si>
  <si>
    <t>MIN</t>
  </si>
  <si>
    <t>Meeting Minutes</t>
  </si>
  <si>
    <t>NTS</t>
  </si>
  <si>
    <t>Notice (formal communication)</t>
  </si>
  <si>
    <t>PRM</t>
  </si>
  <si>
    <t>Permit</t>
  </si>
  <si>
    <t>PUR</t>
  </si>
  <si>
    <t>QTN</t>
  </si>
  <si>
    <t>Quotation</t>
  </si>
  <si>
    <t>SOW</t>
  </si>
  <si>
    <t>Scope of Works</t>
  </si>
  <si>
    <t>TDR</t>
  </si>
  <si>
    <t>Tender Submission</t>
  </si>
  <si>
    <t>Transmittal</t>
  </si>
  <si>
    <t>VAR</t>
  </si>
  <si>
    <t>Variation</t>
  </si>
  <si>
    <t>WIN</t>
  </si>
  <si>
    <t>Work Instruction</t>
  </si>
  <si>
    <t>Document (Generic)</t>
  </si>
  <si>
    <r>
      <rPr>
        <sz val="11"/>
        <rFont val="Calibri"/>
        <family val="2"/>
        <scheme val="minor"/>
      </rPr>
      <t>ALT</t>
    </r>
  </si>
  <si>
    <t>Alert</t>
  </si>
  <si>
    <t>BRN</t>
  </si>
  <si>
    <t>Briefing Note / Instruction</t>
  </si>
  <si>
    <t>CHA</t>
  </si>
  <si>
    <t>Chart</t>
  </si>
  <si>
    <t>DIA</t>
  </si>
  <si>
    <t>Diagram</t>
  </si>
  <si>
    <t>EML</t>
  </si>
  <si>
    <t>Email</t>
  </si>
  <si>
    <t>FIG</t>
  </si>
  <si>
    <t>Figure</t>
  </si>
  <si>
    <t>FLN</t>
  </si>
  <si>
    <t>File Note</t>
  </si>
  <si>
    <t>FRM</t>
  </si>
  <si>
    <t>Form</t>
  </si>
  <si>
    <t>GUD</t>
  </si>
  <si>
    <t>Guide</t>
  </si>
  <si>
    <t>IEF</t>
  </si>
  <si>
    <t>Information Exchange File</t>
  </si>
  <si>
    <t>IND</t>
  </si>
  <si>
    <t>Induction</t>
  </si>
  <si>
    <t>MPL</t>
  </si>
  <si>
    <t>Management Plan</t>
  </si>
  <si>
    <t>MKT</t>
  </si>
  <si>
    <t>Marketing Material</t>
  </si>
  <si>
    <t>MEM</t>
  </si>
  <si>
    <t>Photograph</t>
  </si>
  <si>
    <t>PPR</t>
  </si>
  <si>
    <t>Presentation</t>
  </si>
  <si>
    <t>RCD</t>
  </si>
  <si>
    <t>RES</t>
  </si>
  <si>
    <t>Resilience</t>
  </si>
  <si>
    <t>SHE</t>
  </si>
  <si>
    <t>Spreadsheet</t>
  </si>
  <si>
    <t>STD</t>
  </si>
  <si>
    <t>Standard</t>
  </si>
  <si>
    <t>STG</t>
  </si>
  <si>
    <t>Strategy</t>
  </si>
  <si>
    <t>TNG</t>
  </si>
  <si>
    <t>Training Record</t>
  </si>
  <si>
    <t>VID</t>
  </si>
  <si>
    <t>Video Media File</t>
  </si>
  <si>
    <t>ASS</t>
  </si>
  <si>
    <t>Asset</t>
  </si>
  <si>
    <t>CO2</t>
  </si>
  <si>
    <t>Carbon estimation</t>
  </si>
  <si>
    <t>Comment Sheet / Redlines</t>
  </si>
  <si>
    <t>CST</t>
  </si>
  <si>
    <t>DEF</t>
  </si>
  <si>
    <t>Defects</t>
  </si>
  <si>
    <t>DRE</t>
  </si>
  <si>
    <t>DRY</t>
  </si>
  <si>
    <t>Diary</t>
  </si>
  <si>
    <t>Inspection and Test Check List</t>
  </si>
  <si>
    <t>LOG</t>
  </si>
  <si>
    <t>Log</t>
  </si>
  <si>
    <t xml:space="preserve">Register </t>
  </si>
  <si>
    <t>RIS</t>
  </si>
  <si>
    <t>SAF</t>
  </si>
  <si>
    <t>Systems Engineering</t>
  </si>
  <si>
    <t>Discipline (MANDATORY)</t>
  </si>
  <si>
    <t>Sub-Discipline (OPTIONAL)</t>
  </si>
  <si>
    <t>JSEA</t>
  </si>
  <si>
    <t>Job Safety &amp; Environmental Analysis</t>
  </si>
  <si>
    <t>Static technical document, produced to serve a specific purpose, event, approval gate or milestone, that is stored, managed and referenced as a record.</t>
  </si>
  <si>
    <t>Static commercial document</t>
  </si>
  <si>
    <t>Static generic document</t>
  </si>
  <si>
    <t>Discipline Codes</t>
  </si>
  <si>
    <t>Information Deliverables Codes</t>
  </si>
  <si>
    <t>Discipline Codes - Slicer</t>
  </si>
  <si>
    <t>Information Deliverables Codes - Slicer</t>
  </si>
  <si>
    <t>Summary</t>
  </si>
  <si>
    <t>Domain Group</t>
  </si>
  <si>
    <t>A. Commercial Information</t>
  </si>
  <si>
    <t>Domain of all commercial information relevant to scope of works</t>
  </si>
  <si>
    <t>Contract Information</t>
  </si>
  <si>
    <t>Grouping of legal contractual information</t>
  </si>
  <si>
    <t>Engagement Breakdown</t>
  </si>
  <si>
    <t>Client breakdown of engagements</t>
  </si>
  <si>
    <t>Legal Entities</t>
  </si>
  <si>
    <t>Contracted parties</t>
  </si>
  <si>
    <t>Legal Representatives</t>
  </si>
  <si>
    <t>Individual representatives from contracted parties</t>
  </si>
  <si>
    <t>Dates</t>
  </si>
  <si>
    <t>Key dates formalised in contract</t>
  </si>
  <si>
    <t>B. Work Packaging</t>
  </si>
  <si>
    <t>Domain of grouping/labelling of deliverables, assigned temporarily over the course of the contract</t>
  </si>
  <si>
    <t>Work Package ID</t>
  </si>
  <si>
    <t>A division of the project scope, defining part of the project work breakdown structure (WBS)</t>
  </si>
  <si>
    <t>Work Discipline</t>
  </si>
  <si>
    <t>Technical trades/ skills typically associated with an asset, or capabilities associated with business activities/processes</t>
  </si>
  <si>
    <t>Work Zone</t>
  </si>
  <si>
    <t>Physical, geospatial locations that are defined temporarily during project delivery</t>
  </si>
  <si>
    <t>Industry Standards</t>
  </si>
  <si>
    <t>References to industry/global standards (if applicable)</t>
  </si>
  <si>
    <t>C. Physical Assets</t>
  </si>
  <si>
    <t>Domain of primary identifiers for physical assets and/or associated systems</t>
  </si>
  <si>
    <t>Asset ID</t>
  </si>
  <si>
    <t>Primary identifier of physical systems or assets, based on asset location, type, instance and associated metadata</t>
  </si>
  <si>
    <t>Asset Actors</t>
  </si>
  <si>
    <t>Relevant stakeholders associated with asset</t>
  </si>
  <si>
    <t>Asset Breakdown</t>
  </si>
  <si>
    <t>Client bespoke tables used for classifiying assets</t>
  </si>
  <si>
    <t>Uniclass Tables (EL, Ss, Pr)</t>
  </si>
  <si>
    <t>Uniclass standardised tables used for classifiying assets</t>
  </si>
  <si>
    <t>Location Breakdown</t>
  </si>
  <si>
    <t>Client bespoke tables used for classifiying location</t>
  </si>
  <si>
    <t>Uniclass Tables (Co, En, SL)</t>
  </si>
  <si>
    <t>Uniclass standardised tables used for classifiying location</t>
  </si>
  <si>
    <t>D. Information Deliverables</t>
  </si>
  <si>
    <t>Domain of primary identifiers for information datasets delivered as part of the scope of works</t>
  </si>
  <si>
    <t>Information Deliverable ID</t>
  </si>
  <si>
    <t>Metadata relating to information deliverable production, reliability and control.</t>
  </si>
  <si>
    <t>Author</t>
  </si>
  <si>
    <t>Specific author for information deliverable(s)</t>
  </si>
  <si>
    <t>Information Management</t>
  </si>
  <si>
    <t>Coding aligned with ISO19650</t>
  </si>
  <si>
    <t>Information Deliverables</t>
  </si>
  <si>
    <t>Standardised lists of information deliverables</t>
  </si>
  <si>
    <t>DOMAIN:</t>
  </si>
  <si>
    <t>A. COMMERCIAL INFORMATION</t>
  </si>
  <si>
    <t>Heading</t>
  </si>
  <si>
    <t>Data Type​</t>
  </si>
  <si>
    <t>Notes</t>
  </si>
  <si>
    <t>COMMERCIAL INFORMATION</t>
  </si>
  <si>
    <t>List - Management Level</t>
  </si>
  <si>
    <t>Portfolio</t>
  </si>
  <si>
    <t>A collection of programs, subsidiary portfolios and operations managed as a group to achieve strategic objectives.</t>
  </si>
  <si>
    <t>Contract ID</t>
  </si>
  <si>
    <t>Contract code/number</t>
  </si>
  <si>
    <t>Program</t>
  </si>
  <si>
    <t>Related projects, subsidiary programs, and program activities that are managed in a coordinated manner to obtain benefits not available from managing them individually.</t>
  </si>
  <si>
    <t>Name</t>
  </si>
  <si>
    <t>Contract name</t>
  </si>
  <si>
    <t>Project</t>
  </si>
  <si>
    <t xml:space="preserve"> A temporary endeavor undertaken to deliver a unique product, service, or result. Projects can stand alone or be part of a program or portfolio.</t>
  </si>
  <si>
    <t>Engagement Type</t>
  </si>
  <si>
    <t>Form of engagement adopted by client to engage supplier</t>
  </si>
  <si>
    <t>List - Engagement Type</t>
  </si>
  <si>
    <t>Asset Lifecycle Stage</t>
  </si>
  <si>
    <t>List - Lifecycle Stage</t>
  </si>
  <si>
    <t>Site Investigation</t>
  </si>
  <si>
    <t>Standardised lists may already exist of these</t>
  </si>
  <si>
    <t>Engagement Level</t>
  </si>
  <si>
    <t>List - Engagement Level</t>
  </si>
  <si>
    <t>Portfolio ID</t>
  </si>
  <si>
    <t>Portfolio Code</t>
  </si>
  <si>
    <t>Free Text</t>
  </si>
  <si>
    <t>Construct only</t>
  </si>
  <si>
    <t>Portfolio Title</t>
  </si>
  <si>
    <t>Overall Portfolio</t>
  </si>
  <si>
    <t>Design and Construct</t>
  </si>
  <si>
    <t>Program ID</t>
  </si>
  <si>
    <t>Program Code</t>
  </si>
  <si>
    <t xml:space="preserve">Alliance </t>
  </si>
  <si>
    <t>Program Name</t>
  </si>
  <si>
    <t>Specific program</t>
  </si>
  <si>
    <t xml:space="preserve">Operation </t>
  </si>
  <si>
    <t>Project ID</t>
  </si>
  <si>
    <t>Project Code</t>
  </si>
  <si>
    <t>Maintenance</t>
  </si>
  <si>
    <t>Project Name</t>
  </si>
  <si>
    <t>Specific Project (e.g. Detailed Business Case)</t>
  </si>
  <si>
    <t>Contract parties</t>
  </si>
  <si>
    <t>List - Custom Lifecycle Stage</t>
  </si>
  <si>
    <t>Principal</t>
  </si>
  <si>
    <t>Pre-design</t>
  </si>
  <si>
    <t>Processes for determining the service need, appropriate option, feasibility and financial viability</t>
  </si>
  <si>
    <t>Contractor</t>
  </si>
  <si>
    <t>Entity engaged commercially to deliver services</t>
  </si>
  <si>
    <t>Processes for determining physical works and associated constructability</t>
  </si>
  <si>
    <t>Nominated subcontractors</t>
  </si>
  <si>
    <t>Production</t>
  </si>
  <si>
    <t>Processes for delivering physical works that form the built environment</t>
  </si>
  <si>
    <t>Relevant Supplier Panel</t>
  </si>
  <si>
    <t>Details of client panel used to source supplier</t>
  </si>
  <si>
    <t>Operation &amp; Maintenance</t>
  </si>
  <si>
    <t>Processes for operating or preserving the function of the built environment</t>
  </si>
  <si>
    <t>Principal’s Representative</t>
  </si>
  <si>
    <t>List - Custom  Milestone</t>
  </si>
  <si>
    <t>Contractor’s Representative</t>
  </si>
  <si>
    <t>Initiation</t>
  </si>
  <si>
    <t>Commence initial planning activities</t>
  </si>
  <si>
    <t>Service Plan Approved</t>
  </si>
  <si>
    <t>Project justification, alignment with agency/ business directions, outcomes defined</t>
  </si>
  <si>
    <t>Execution</t>
  </si>
  <si>
    <t>Date</t>
  </si>
  <si>
    <t>Network Plan Approved</t>
  </si>
  <si>
    <t>Infrastructure options analysed against service need, benefits and cost</t>
  </si>
  <si>
    <t>Completion</t>
  </si>
  <si>
    <t>Business-Case Approved</t>
  </si>
  <si>
    <t>Preliminary design approved, Final Business Case approved, Delivery Strategy agreed, Procurement complete</t>
  </si>
  <si>
    <t>Date signed by Principal's Representative</t>
  </si>
  <si>
    <t>Ready to Build</t>
  </si>
  <si>
    <t>Detailed design documented and approved. Confirm project is ready for construction</t>
  </si>
  <si>
    <t>Date signed by Contractor’s Representative</t>
  </si>
  <si>
    <t>Ready to Integrate</t>
  </si>
  <si>
    <t>Practical completion of construction, certification of construction complete</t>
  </si>
  <si>
    <t>Ready for Service</t>
  </si>
  <si>
    <t>Testing and Commissioning complete, planning for asset handover &amp; operational readiness</t>
  </si>
  <si>
    <t>Periodic Assessment</t>
  </si>
  <si>
    <t>• Confirm benefits realised against final business case and capture lessons learnt
• Assess options for periodic upgrades and optimisation</t>
  </si>
  <si>
    <t>Upgrade</t>
  </si>
  <si>
    <t>Asset renewed or repurposed</t>
  </si>
  <si>
    <t>End-of-Life</t>
  </si>
  <si>
    <t>Asset demolished or disposed</t>
  </si>
  <si>
    <t>List - Contract Payments</t>
  </si>
  <si>
    <t>Lump sum</t>
  </si>
  <si>
    <t>Milestone payments</t>
  </si>
  <si>
    <t>Schedule of rates</t>
  </si>
  <si>
    <t>Cost reimbursement</t>
  </si>
  <si>
    <t>B. WORK PACKAGING</t>
  </si>
  <si>
    <t>WORK PACKAGING</t>
  </si>
  <si>
    <t>TBC - Agreed combination of below codes</t>
  </si>
  <si>
    <t>List - Discipline</t>
  </si>
  <si>
    <t>Consider alignment of CBS/WBS to industry standards, such as those listed below:</t>
  </si>
  <si>
    <t>International Cost Management Standard (ICMS)</t>
  </si>
  <si>
    <t>ICMS: Global Consistency in Presenting Construction Life Cycle Costs and Carbon Emissions is a principle-based international standard that sets out how to classify, define, measure, record, analyse, present and compare construction project life cycle costs in a structured and logical format.</t>
  </si>
  <si>
    <t>RICS - New Rules of Measurement (NRM)</t>
  </si>
  <si>
    <t>NRM 1 provides a structured basis for measuring building works and presents a consistent approach for dealing with other key cost components associated with a building project when preparing order of cost estimates and elemental cost plans. It provides an elemental work breakdown structure (WBS), a cost breakdown structure (CBS) and codification framework that has been designed for use with both projects using BIM and those using traditional design approaches.</t>
  </si>
  <si>
    <t>Network Rail - Rail Method of Measurement (RMM)</t>
  </si>
  <si>
    <t>Order of Cost Estimating, Cost Planning and Detailed Measurement for Rail Infrastructure Works</t>
  </si>
  <si>
    <t>Civil Engineering Standard of Method and Measurement (CESMM4)</t>
  </si>
  <si>
    <t>C. PHYSICAL ASSETS</t>
  </si>
  <si>
    <t>PHYSICAL ASSETS</t>
  </si>
  <si>
    <t>List - Asset Status</t>
  </si>
  <si>
    <t>Planned</t>
  </si>
  <si>
    <t>The asset is in the plan or acquire stage of the asset lifecycle</t>
  </si>
  <si>
    <t>Asset Status</t>
  </si>
  <si>
    <t>Currently known status of asset</t>
  </si>
  <si>
    <t>Commissioned</t>
  </si>
  <si>
    <t>The asset is commissioned and is handed over ready for service</t>
  </si>
  <si>
    <t>Scope Status</t>
  </si>
  <si>
    <t>Classifies temporary &amp; permanent works</t>
  </si>
  <si>
    <t>List - Scope Status</t>
  </si>
  <si>
    <t>In Service-Operating</t>
  </si>
  <si>
    <t>The asset is active and in service as originally intended</t>
  </si>
  <si>
    <t>Scope Activity</t>
  </si>
  <si>
    <t>Type of activity for new and existing assets</t>
  </si>
  <si>
    <t>List - Scope Activity</t>
  </si>
  <si>
    <t>In Service-Repurposed</t>
  </si>
  <si>
    <t>The asset is active and in service but repurposed for an alternative use</t>
  </si>
  <si>
    <t>In Service-Standby</t>
  </si>
  <si>
    <t>The asset is active and in standby</t>
  </si>
  <si>
    <t>Standardardise into lists?</t>
  </si>
  <si>
    <t>Out of Service-Booked out temporarily</t>
  </si>
  <si>
    <t>The asset is inactive, taken out of service or withdrawn as a result of project affected works or being no longer needed/available for operations in the short term</t>
  </si>
  <si>
    <t>Asset Owner</t>
  </si>
  <si>
    <t>Out of Service-To be decommissioned</t>
  </si>
  <si>
    <t>The asset is inactive and planned to be decommissioned</t>
  </si>
  <si>
    <t>Asset Operator</t>
  </si>
  <si>
    <t>Out of Service-Disused</t>
  </si>
  <si>
    <t>The asset is inactive and no longer required for service</t>
  </si>
  <si>
    <t>Asset Maintainer</t>
  </si>
  <si>
    <t>Out of Service-In maintenance</t>
  </si>
  <si>
    <t>The asset is inactive and out of service due to maintenance</t>
  </si>
  <si>
    <t>Spare</t>
  </si>
  <si>
    <t>The asset is stored and available for service</t>
  </si>
  <si>
    <t>Asset Type Breakdown</t>
  </si>
  <si>
    <t>Retired</t>
  </si>
  <si>
    <t>The asset is decommissioned and not yet disposed</t>
  </si>
  <si>
    <t>Client Classification</t>
  </si>
  <si>
    <t>Asset breakdown coding system, used locally by client</t>
  </si>
  <si>
    <t>Disposed</t>
  </si>
  <si>
    <t>The asset is disposed</t>
  </si>
  <si>
    <t>Temporary</t>
  </si>
  <si>
    <t>The asset is required for staged construction works only (not part of any handover)</t>
  </si>
  <si>
    <t>Unknown</t>
  </si>
  <si>
    <t>Unknown asset status</t>
  </si>
  <si>
    <t>Uniclass Table - Element (EL)</t>
  </si>
  <si>
    <t>Elements: Main components of a structure
Functions: Services provided/managed by an asset</t>
  </si>
  <si>
    <t>List - Uniclass</t>
  </si>
  <si>
    <t>Uniclass Table - System (Ss)</t>
  </si>
  <si>
    <t>Breakdown of built environment into independent systems that perform specific functions</t>
  </si>
  <si>
    <t>Temporary works to enable the main permanent works</t>
  </si>
  <si>
    <t>Uniclass Table - Product (Pr)</t>
  </si>
  <si>
    <t>Individual maintainable assets, that work collectively form a system</t>
  </si>
  <si>
    <t>Permanent Works</t>
  </si>
  <si>
    <t>Permanent works delivered as part of the scope of services</t>
  </si>
  <si>
    <t>Asset Location Breakdown</t>
  </si>
  <si>
    <t>Location breakdown coding system, used locally by client</t>
  </si>
  <si>
    <t>Add new</t>
  </si>
  <si>
    <t>Production or delivery of new assets</t>
  </si>
  <si>
    <t>Location Reference</t>
  </si>
  <si>
    <t>Existing name of location (e.g. station name)</t>
  </si>
  <si>
    <t>List - Location Reference</t>
  </si>
  <si>
    <t>Modify existing</t>
  </si>
  <si>
    <t>Servicing, adjustment, replacement or upgrade of existing assets</t>
  </si>
  <si>
    <t>Asset Address</t>
  </si>
  <si>
    <t>Street address (if applicable)</t>
  </si>
  <si>
    <t>Remove exisiting</t>
  </si>
  <si>
    <t>Demolition or disposal of existing assets</t>
  </si>
  <si>
    <t>GPS Coordinates</t>
  </si>
  <si>
    <t>Global x,y,z coordinates (if applicable))</t>
  </si>
  <si>
    <t>Agreed convention</t>
  </si>
  <si>
    <t>Linear Reference</t>
  </si>
  <si>
    <t>Linear distance from a fixed point (e.g. kilometrage) (if applicable)</t>
  </si>
  <si>
    <t>Uniclass Table - Complex (Co)</t>
  </si>
  <si>
    <t>Highest level grouping of built environment facilities or infrastructure networks</t>
  </si>
  <si>
    <t>Uniclass Table - Entity (En)</t>
  </si>
  <si>
    <t>Breakdown of complexes into independent units, categorised by form, function or user activity</t>
  </si>
  <si>
    <t>Uniclass Table - Space/Location (SL)</t>
  </si>
  <si>
    <t>3D areas designated for specific activities or functions to take place. Also used to divide the asset into suitable sections.</t>
  </si>
  <si>
    <t>Uniclass Group coding Map</t>
  </si>
  <si>
    <t>Coding</t>
  </si>
  <si>
    <t>Complexes (Co)</t>
  </si>
  <si>
    <t>Entities (En)</t>
  </si>
  <si>
    <t>Spaces/ locations (SL)</t>
  </si>
  <si>
    <t>Elements/ functions (EF)</t>
  </si>
  <si>
    <t>Systems (Ss)</t>
  </si>
  <si>
    <t>Products (Pr)</t>
  </si>
  <si>
    <t>Earthworks, remediation and temporary</t>
  </si>
  <si>
    <t>Preparatory products</t>
  </si>
  <si>
    <t>Administrative, commercial and protective service</t>
  </si>
  <si>
    <t>Structural</t>
  </si>
  <si>
    <t>Cultural, educational, scientific and information</t>
  </si>
  <si>
    <t>Wall and barrier</t>
  </si>
  <si>
    <t>Skin products</t>
  </si>
  <si>
    <t>Industrial</t>
  </si>
  <si>
    <t>Roofs, floor and paving</t>
  </si>
  <si>
    <t>Opening products</t>
  </si>
  <si>
    <r>
      <t>Water and land management</t>
    </r>
    <r>
      <rPr>
        <sz val="8"/>
        <color rgb="FF000000"/>
        <rFont val="Arial"/>
        <family val="2"/>
      </rPr>
      <t> </t>
    </r>
  </si>
  <si>
    <t>Damp-proofing, waterproofing and plaster- finishing systems</t>
  </si>
  <si>
    <t>Medical, health, welfare and sanitary</t>
  </si>
  <si>
    <t>Stairs and ramps</t>
  </si>
  <si>
    <t>Covering and finishing products</t>
  </si>
  <si>
    <t>Tunnel, vessel and tower</t>
  </si>
  <si>
    <t>Recreational</t>
  </si>
  <si>
    <t>Signage, fittings, furnishings and equipment (FF&amp;E)</t>
  </si>
  <si>
    <t>Sport and activity</t>
  </si>
  <si>
    <t>Residential</t>
  </si>
  <si>
    <t>Flora and fauna</t>
  </si>
  <si>
    <t>Waste disposal</t>
  </si>
  <si>
    <t>Fabric accessory products</t>
  </si>
  <si>
    <t>Piped supply</t>
  </si>
  <si>
    <t>Heating, cooling and refrigeration</t>
  </si>
  <si>
    <t>S&amp;P* source products</t>
  </si>
  <si>
    <t>*S&amp;P = Services and process</t>
  </si>
  <si>
    <t>Ventilation and air conditioning</t>
  </si>
  <si>
    <t>S&amp;P distribution products</t>
  </si>
  <si>
    <t>Electrical (e.g. power generation, distribution &amp; lighting)</t>
  </si>
  <si>
    <t>S&amp;P outlet products</t>
  </si>
  <si>
    <t>Communications, security, safety and protection</t>
  </si>
  <si>
    <t>S&amp;P control products</t>
  </si>
  <si>
    <r>
      <t>Transport</t>
    </r>
    <r>
      <rPr>
        <sz val="8"/>
        <color rgb="FF000000"/>
        <rFont val="Arial"/>
        <family val="2"/>
      </rPr>
      <t> </t>
    </r>
  </si>
  <si>
    <t>S&amp;P general products</t>
  </si>
  <si>
    <t>Process engineering</t>
  </si>
  <si>
    <t>Circulation, storage,  general and plant</t>
  </si>
  <si>
    <t>Soft facility management</t>
  </si>
  <si>
    <t>C. INFORMATION DELIVERABLES</t>
  </si>
  <si>
    <t>INFORMATION DELIVERABLES</t>
  </si>
  <si>
    <t>List - Deliverable Purpose</t>
  </si>
  <si>
    <t>Project Information Model</t>
  </si>
  <si>
    <t>Deliverable required for PIM</t>
  </si>
  <si>
    <t>Asset  Information Model</t>
  </si>
  <si>
    <t>Deliverable required for AIM</t>
  </si>
  <si>
    <t>Author Name</t>
  </si>
  <si>
    <t>Author Role</t>
  </si>
  <si>
    <t>List - Deliverable State</t>
  </si>
  <si>
    <t>Author Organisation</t>
  </si>
  <si>
    <t>Work in Progress</t>
  </si>
  <si>
    <t>Shared</t>
  </si>
  <si>
    <t>Information Delivery</t>
  </si>
  <si>
    <t>Client Shared</t>
  </si>
  <si>
    <t>Deliverable Type</t>
  </si>
  <si>
    <t>List - Info Deliverables</t>
  </si>
  <si>
    <t xml:space="preserve">Published </t>
  </si>
  <si>
    <t>Archived</t>
  </si>
  <si>
    <t>Approver</t>
  </si>
  <si>
    <t>Verifier</t>
  </si>
  <si>
    <t>List - Deliverable Suitability</t>
  </si>
  <si>
    <t>Not For Sharing</t>
  </si>
  <si>
    <t>For Coordination</t>
  </si>
  <si>
    <t>Deliverable Purpose</t>
  </si>
  <si>
    <t>Classifier of whether information deliverable is required to support single phases of the project/asset lifecycle only, or will be handover and referenced in later stages of the asset lifecycyle</t>
  </si>
  <si>
    <t>For Information</t>
  </si>
  <si>
    <t>Deliverable State</t>
  </si>
  <si>
    <t>Indicator of current status of review/approval process - aligned with  ISO 19650</t>
  </si>
  <si>
    <t>For Review and Comment</t>
  </si>
  <si>
    <t>Deliverable Suitability</t>
  </si>
  <si>
    <t>Indicator of approval level, reliability and appropriate use (based on ISO 19650 CDE process)</t>
  </si>
  <si>
    <t>For Stage Approval</t>
  </si>
  <si>
    <t>Deliverable Security</t>
  </si>
  <si>
    <t>Classification of access permissions based on security levels</t>
  </si>
  <si>
    <t>TBC</t>
  </si>
  <si>
    <t>For Costing</t>
  </si>
  <si>
    <t>Creation Date</t>
  </si>
  <si>
    <t>For Tender</t>
  </si>
  <si>
    <t>Approval Date</t>
  </si>
  <si>
    <t>For Contractor Design</t>
  </si>
  <si>
    <t>Version</t>
  </si>
  <si>
    <t>For Manufacture/Procurement</t>
  </si>
  <si>
    <t>Revision</t>
  </si>
  <si>
    <t>Note Submission with No Further Comments</t>
  </si>
  <si>
    <t>Note Submission with Further Comments</t>
  </si>
  <si>
    <t>Client Confirmed</t>
  </si>
  <si>
    <t>For Construction</t>
  </si>
  <si>
    <t>As Built</t>
  </si>
  <si>
    <t>Legacy Information</t>
  </si>
  <si>
    <t xml:space="preserve">ENTITY: </t>
  </si>
  <si>
    <t>SURVEY</t>
  </si>
  <si>
    <t>List - Survey Type</t>
  </si>
  <si>
    <t>Survey Type</t>
  </si>
  <si>
    <t>Detail Survey</t>
  </si>
  <si>
    <t>Type of survey required for the project, which may include a combination of different types of surveys to achieve the desired outcomes</t>
  </si>
  <si>
    <t>Construction Survey</t>
  </si>
  <si>
    <t>Survey Activity</t>
  </si>
  <si>
    <t>Survey techniques used in the nominated survey type, which may include a combination of different survey activities and procedures to achieve the desired outcomes</t>
  </si>
  <si>
    <t>List - Survey Activity</t>
  </si>
  <si>
    <t>Utility Survey</t>
  </si>
  <si>
    <t>Survey Comencement Date</t>
  </si>
  <si>
    <t>Date of Commencement of survey</t>
  </si>
  <si>
    <t>(YYYY/MM/DD) format</t>
  </si>
  <si>
    <t>Monitoring Survey</t>
  </si>
  <si>
    <t>Survey Completion Date</t>
  </si>
  <si>
    <t xml:space="preserve">Date of Completion of surveying </t>
  </si>
  <si>
    <t>As-Built Survey</t>
  </si>
  <si>
    <t>Surveyed by</t>
  </si>
  <si>
    <t>Surveyor responsible for capturing data and applying as attributes in the field or post processing in the office.</t>
  </si>
  <si>
    <t>Measured Survey</t>
  </si>
  <si>
    <t>Control Survey</t>
  </si>
  <si>
    <t>Survey Equipment</t>
  </si>
  <si>
    <t>Cadastral Survey</t>
  </si>
  <si>
    <t>Survey Instrument Type</t>
  </si>
  <si>
    <t xml:space="preserve">Survey instrument type used in the survey. In case of multiple instruments, use "," to separate </t>
  </si>
  <si>
    <t>List - Instruments Type</t>
  </si>
  <si>
    <t>Bridge Survey</t>
  </si>
  <si>
    <t>Survey Instrument Serial No</t>
  </si>
  <si>
    <t>Survey instrument serial number used in the survey.</t>
  </si>
  <si>
    <t>Rail Survey</t>
  </si>
  <si>
    <t>Survey Instrument Calibration Date</t>
  </si>
  <si>
    <t>Date of instrument calibration</t>
  </si>
  <si>
    <t>Mobile Laser Scanning</t>
  </si>
  <si>
    <t>Quality Assurance</t>
  </si>
  <si>
    <t>Terrestrial Laser Scanning</t>
  </si>
  <si>
    <t>QA Validation Method(s)</t>
  </si>
  <si>
    <t>Quality Assurance validation method used for survey data</t>
  </si>
  <si>
    <t>Domain List: QA Validation Method(s)</t>
  </si>
  <si>
    <t>Handheld Laser Scanning</t>
  </si>
  <si>
    <t>QA Report filename</t>
  </si>
  <si>
    <t>A reference to the quality assurance report file</t>
  </si>
  <si>
    <t>Alphanumeric</t>
  </si>
  <si>
    <t>Airbourne Laser Scanning</t>
  </si>
  <si>
    <t>Quality Specification</t>
  </si>
  <si>
    <t>Spatial data tolerances validated against relevant asset owners quality specification (if applicable)</t>
  </si>
  <si>
    <t>Conventional Survey</t>
  </si>
  <si>
    <t>Levelling</t>
  </si>
  <si>
    <t>Accuracy of Survey Control Marks</t>
  </si>
  <si>
    <t xml:space="preserve">GPS Real-Time Kinematic (RTK) Positioning </t>
  </si>
  <si>
    <t>Horizontal adjustment Report</t>
  </si>
  <si>
    <t>The control survey horizontal adjustment report reference including the adjustment method and file name</t>
  </si>
  <si>
    <t xml:space="preserve">GPS Post-Processed Kinematic (PPK) Positioning </t>
  </si>
  <si>
    <t>Vertical adjustment Report</t>
  </si>
  <si>
    <t>The control survey vertical adjustment report reference including the adjustment method and file name</t>
  </si>
  <si>
    <t>GPS Static Observation</t>
  </si>
  <si>
    <t>Control Survey Class - Horizontal</t>
  </si>
  <si>
    <t>Defined survey class as per  Standards and Practices for Control Surveys (SP1) Version 1.7</t>
  </si>
  <si>
    <t>List - Survey Class Horizontal</t>
  </si>
  <si>
    <t>Concept</t>
  </si>
  <si>
    <t>Horizonal Positional Uncertainty (PU)</t>
  </si>
  <si>
    <t>The uncertainty of the coordinates or height of a point, in metres, at the 95% confidence level, with respect to the defined reference frame.</t>
  </si>
  <si>
    <t>Real Number</t>
  </si>
  <si>
    <t>Radiation</t>
  </si>
  <si>
    <t>Horizontal Local Uncertainty (LU)</t>
  </si>
  <si>
    <t>The average measure (in metres at the 95% confidence level) of the relative uncertainty of the coordinates, with respect to the survey connections to adjacent points in the defined frame.</t>
  </si>
  <si>
    <t>Drone / UAV</t>
  </si>
  <si>
    <t>Control Survey Class - Vertical</t>
  </si>
  <si>
    <t>Defined Height class as per  Standards and Practices for Control Surveys (SP1) Version 1.7</t>
  </si>
  <si>
    <t>List - Survey Class Vertical</t>
  </si>
  <si>
    <t>Vertical Positional Uncertainty (PU)</t>
  </si>
  <si>
    <t>Image based methods</t>
  </si>
  <si>
    <t>Vertical Local Uncertainty (LU)</t>
  </si>
  <si>
    <t>The average measure (in metres at the 95% confidence level) of the relative uncertainty of the height, with respect to the survey connections to adjacent points in the defined frame.</t>
  </si>
  <si>
    <t>Mean Combined Scale Factor</t>
  </si>
  <si>
    <t>The Mean Combined Scale Factor (MCSF) is applied to distances measured on the ground to reduce them to a map projection, or vice versa. If there is no combined scale factor applied for the job, the MCSF will be "1" by default otherwise the "Real Number" need to be inserted</t>
  </si>
  <si>
    <t>Mobile Laser Scanner</t>
  </si>
  <si>
    <t>Terrestrial Laser Scanner</t>
  </si>
  <si>
    <t>Handheld Scanner</t>
  </si>
  <si>
    <t>Total Station</t>
  </si>
  <si>
    <t>Electronic Distance Measurement (EDM)</t>
  </si>
  <si>
    <t>Global Positioning System (GPS)</t>
  </si>
  <si>
    <t>Electromagnetic (EM) transmitter</t>
  </si>
  <si>
    <t>EM receiver</t>
  </si>
  <si>
    <t>Ground Penetration Radar (GPR)</t>
  </si>
  <si>
    <t>Level</t>
  </si>
  <si>
    <t>Electromagnetic Locators</t>
  </si>
  <si>
    <t>Others</t>
  </si>
  <si>
    <t>List - Control Survey Class - Horizontal</t>
  </si>
  <si>
    <t>Special high precision surveys</t>
  </si>
  <si>
    <t>High precision national geodetic surveys</t>
  </si>
  <si>
    <t>National and State geodetic surveys</t>
  </si>
  <si>
    <t>State survey control networks</t>
  </si>
  <si>
    <t>Cadastral control surveys</t>
  </si>
  <si>
    <t>Cadastral and other surveys</t>
  </si>
  <si>
    <t>Approximate and lower Class surveys</t>
  </si>
  <si>
    <t>Unknown or unreliable surveys</t>
  </si>
  <si>
    <t>List - Control Survey Class - Vertical (Height)</t>
  </si>
  <si>
    <t>Precise levelling (Forward and back run misclose &lt; 2√d)</t>
  </si>
  <si>
    <t>1st Order levelling (Forward and back run misclose &lt; 4√d)</t>
  </si>
  <si>
    <t>2nd Order levelling (Forward and back run misclose &lt; 8√d)</t>
  </si>
  <si>
    <t>3rd Order levelling (Forward and back run misclose &lt; 12√d)</t>
  </si>
  <si>
    <t>Levelling (Forward and back run misclose &lt; 18√d)</t>
  </si>
  <si>
    <t>Levelling (Forward and back run misclose &lt; 36√d)</t>
  </si>
  <si>
    <t>Precise trigonometric or GNSS heighting (Standard deviations of observations &lt; 3(d+0.2) mm)</t>
  </si>
  <si>
    <t>Trigonometric or GNSS heighting for state survey control (Standard deviations of observations &lt; 7.5(d+0.2) mm</t>
  </si>
  <si>
    <t>Trigonometric or GNSS heighting for cadastral control (Standard deviations of observations &lt;15(d+0.2)mm)</t>
  </si>
  <si>
    <t>Trigonometric or GNSS heighting (Standard deviations of observations &lt; 30 (d+0.2) mm)</t>
  </si>
  <si>
    <t>Trigonometric or GNSS heighting (Standard deviations of observations &lt; 50 (d+0.2) mm)</t>
  </si>
  <si>
    <t>Trigonometric or GNSS heighting (Standard deviations of observations &lt; 100 (d+0.2) mm)</t>
  </si>
  <si>
    <t>Unknown or unreliable</t>
  </si>
  <si>
    <t>CAD DRAWINGS</t>
  </si>
  <si>
    <t>CAD</t>
  </si>
  <si>
    <t>Drawings</t>
  </si>
  <si>
    <t>List - Sheet Size</t>
  </si>
  <si>
    <t>Drawing Details</t>
  </si>
  <si>
    <t>A0 sheet</t>
  </si>
  <si>
    <t>Drawing Type</t>
  </si>
  <si>
    <t>Type of drawing - possibly using a standardized list</t>
  </si>
  <si>
    <t>A1 sheet</t>
  </si>
  <si>
    <t>Drawing details/Chainage range</t>
  </si>
  <si>
    <t>Optional field used to provide extra drawings details or chainage range</t>
  </si>
  <si>
    <t>A2 sheet</t>
  </si>
  <si>
    <t>Scale</t>
  </si>
  <si>
    <t>The major scale of the drawing</t>
  </si>
  <si>
    <t>A3 sheet</t>
  </si>
  <si>
    <t>Sheet number</t>
  </si>
  <si>
    <t>The sheet number of a drawing in a drawing set</t>
  </si>
  <si>
    <t>Integer</t>
  </si>
  <si>
    <t>RA0 sheet</t>
  </si>
  <si>
    <t>Total number of sheets</t>
  </si>
  <si>
    <t xml:space="preserve">Total number of sheets in the drawing set </t>
  </si>
  <si>
    <t>RA1 sheet</t>
  </si>
  <si>
    <t>Sheet size</t>
  </si>
  <si>
    <t>Size of the drawing</t>
  </si>
  <si>
    <t>Document Number</t>
  </si>
  <si>
    <t>See Documents</t>
  </si>
  <si>
    <t>Serial number</t>
  </si>
  <si>
    <t>Six digit serial number which, when concatenated with the rest of the document number, results in a unique document number.</t>
  </si>
  <si>
    <t>Integer (6 char)</t>
  </si>
  <si>
    <t>Design company document number</t>
  </si>
  <si>
    <t xml:space="preserve">The document number include the Project Contract code, Organisation code, Location or Sub-Location code, Discipline or Sub-Discipline code, Document type and Drawing  Serial number. </t>
  </si>
  <si>
    <t>Design company revision level</t>
  </si>
  <si>
    <t xml:space="preserve">Indicate the design company revision level related to the design company document number. </t>
  </si>
  <si>
    <t>List - based on asset owner CAD standards</t>
  </si>
  <si>
    <t>Design company version number</t>
  </si>
  <si>
    <t xml:space="preserve">Indicate the design company version level. </t>
  </si>
  <si>
    <t>Drawing Sign-off Details</t>
  </si>
  <si>
    <t>Drawn by (Name)</t>
  </si>
  <si>
    <t>Full name of the draftsperson</t>
  </si>
  <si>
    <t>Drawn date</t>
  </si>
  <si>
    <t>Date of sign-off by the draftsperson</t>
  </si>
  <si>
    <t>Designed by (Name)</t>
  </si>
  <si>
    <t>Full name of the designer who designed the design component of the drawing</t>
  </si>
  <si>
    <t>Designed date</t>
  </si>
  <si>
    <t>Date of sign-off by the designer</t>
  </si>
  <si>
    <t>Drawing checked by (Name)</t>
  </si>
  <si>
    <t>Full name of the person who checked the drafting of the drawing</t>
  </si>
  <si>
    <t>Drawing checked date</t>
  </si>
  <si>
    <t>Date of sign-off by the drafting checker</t>
  </si>
  <si>
    <t>Design checked by (Name)</t>
  </si>
  <si>
    <t>Full name of the person who checked the design component of the drawing</t>
  </si>
  <si>
    <t>Design checked date</t>
  </si>
  <si>
    <t>Date of sign-off by the design checker</t>
  </si>
  <si>
    <t>Approved by (Name)</t>
  </si>
  <si>
    <t>Full name of the person who approved the design to be released</t>
  </si>
  <si>
    <t>Approved date</t>
  </si>
  <si>
    <t>Date of sign-off by the design approver</t>
  </si>
  <si>
    <t>Drawing Amendment Details</t>
  </si>
  <si>
    <t>Amendment level</t>
  </si>
  <si>
    <t>Amendment level of current revision</t>
  </si>
  <si>
    <t>Amendment description</t>
  </si>
  <si>
    <t>Brief description of the phase of review or approval that the drawing is issued</t>
  </si>
  <si>
    <t>Amendment designer initial</t>
  </si>
  <si>
    <t>Initials of the person who designed the amendment</t>
  </si>
  <si>
    <t>Amendment designer date</t>
  </si>
  <si>
    <t>Date of signature</t>
  </si>
  <si>
    <t>Amendment verifier initial</t>
  </si>
  <si>
    <t>Initials of the person who verified the amendment</t>
  </si>
  <si>
    <t>Amendment verifier date</t>
  </si>
  <si>
    <t>Amendment approver initial and date</t>
  </si>
  <si>
    <t>The initials of the person who approved the amendment.</t>
  </si>
  <si>
    <t>Amendment approver date</t>
  </si>
  <si>
    <t>The amendment date the drawing is approved and signed</t>
  </si>
  <si>
    <t>CESMM4 provide guidances for preparing bills of quantities in civil engineering work and competitive tenders with claims to sustainability based on real and reliable data. This fourth edition has been updated to incorporate modern construction techniques and is now contract neutral in order to facilitate use across a variety of contract suites including with NEC, FIDIC and ICC.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</si>
</sst>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1"/>
      <color indexed="8"/>
      <name val="Calibri"/>
      <family val="2"/>
      <scheme val="minor"/>
    </font>
    <font>
      <b/>
      <sz val="10"/>
      <color theme="0"/>
      <name val="Calibri"/>
      <family val="2"/>
      <scheme val="minor"/>
    </font>
    <font>
      <sz val="10"/>
      <name val="Arial"/>
      <family val="2"/>
    </font>
    <font>
      <b/>
      <sz val="11"/>
      <color theme="0"/>
      <name val="Calibri"/>
      <family val="2"/>
    </font>
    <font>
      <sz val="10"/>
      <color theme="1"/>
      <name val="Calibri"/>
      <family val="2"/>
      <scheme val="minor"/>
    </font>
    <font>
      <sz val="10"/>
      <color rgb="FF000000"/>
      <name val="Calibri"/>
      <family val="2"/>
    </font>
    <font>
      <b/>
      <sz val="10"/>
      <color theme="1"/>
      <name val="Calibri"/>
      <family val="2"/>
      <scheme val="minor"/>
    </font>
    <font>
      <sz val="10"/>
      <color rgb="FF000000"/>
      <name val="Calibri"/>
      <family val="2"/>
      <scheme val="minor"/>
    </font>
    <font>
      <sz val="8"/>
      <name val="Calibri"/>
      <family val="2"/>
      <scheme val="minor"/>
    </font>
    <font>
      <sz val="11"/>
      <color rgb="FF000000"/>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1"/>
      <color theme="1"/>
      <name val="Calibri"/>
      <family val="2"/>
    </font>
    <font>
      <sz val="11"/>
      <color theme="1"/>
      <name val="Calibri"/>
      <family val="2"/>
    </font>
    <font>
      <u/>
      <sz val="11"/>
      <color theme="10"/>
      <name val="Calibri"/>
      <family val="2"/>
      <scheme val="minor"/>
    </font>
    <font>
      <b/>
      <sz val="10"/>
      <color rgb="FFFFFFFF"/>
      <name val="Calibri"/>
      <family val="2"/>
    </font>
    <font>
      <b/>
      <sz val="10"/>
      <color rgb="FF000000"/>
      <name val="Calibri"/>
      <family val="2"/>
    </font>
    <font>
      <sz val="10"/>
      <color theme="1"/>
      <name val="Calibri"/>
      <family val="2"/>
    </font>
    <font>
      <sz val="9"/>
      <color theme="1"/>
      <name val="Times New Roman"/>
      <family val="1"/>
    </font>
    <font>
      <sz val="8"/>
      <color theme="1"/>
      <name val="Times New Roman"/>
      <family val="1"/>
    </font>
    <font>
      <sz val="8"/>
      <color rgb="FF000000"/>
      <name val="Arial"/>
      <family val="2"/>
    </font>
    <font>
      <i/>
      <sz val="10"/>
      <color theme="1"/>
      <name val="Arial"/>
      <family val="2"/>
    </font>
    <font>
      <sz val="8"/>
      <color theme="1"/>
      <name val="Arial"/>
      <family val="2"/>
    </font>
    <font>
      <sz val="10"/>
      <name val="Calibri"/>
      <family val="2"/>
      <scheme val="minor"/>
    </font>
  </fonts>
  <fills count="30">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66FFFF"/>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rgb="FF00B050"/>
        <bgColor indexed="64"/>
      </patternFill>
    </fill>
    <fill>
      <patternFill patternType="solid">
        <fgColor rgb="FF008241"/>
        <bgColor indexed="64"/>
      </patternFill>
    </fill>
    <fill>
      <patternFill patternType="solid">
        <fgColor rgb="FFBF9000"/>
        <bgColor indexed="64"/>
      </patternFill>
    </fill>
    <fill>
      <patternFill patternType="solid">
        <fgColor rgb="FFA50021"/>
        <bgColor indexed="64"/>
      </patternFill>
    </fill>
    <fill>
      <patternFill patternType="solid">
        <fgColor rgb="FF0070C0"/>
        <bgColor indexed="64"/>
      </patternFill>
    </fill>
    <fill>
      <patternFill patternType="solid">
        <fgColor rgb="FFEBFFEB"/>
        <bgColor indexed="64"/>
      </patternFill>
    </fill>
    <fill>
      <patternFill patternType="solid">
        <fgColor rgb="FFAFFFAF"/>
        <bgColor indexed="64"/>
      </patternFill>
    </fill>
    <fill>
      <patternFill patternType="solid">
        <fgColor rgb="FFE2C2A2"/>
        <bgColor indexed="64"/>
      </patternFill>
    </fill>
    <fill>
      <patternFill patternType="solid">
        <fgColor rgb="FFFEB4B4"/>
        <bgColor indexed="64"/>
      </patternFill>
    </fill>
    <fill>
      <patternFill patternType="solid">
        <fgColor rgb="FFFFE7E7"/>
        <bgColor indexed="64"/>
      </patternFill>
    </fill>
    <fill>
      <patternFill patternType="solid">
        <fgColor rgb="FF001F5F"/>
        <bgColor indexed="64"/>
      </patternFill>
    </fill>
    <fill>
      <patternFill patternType="solid">
        <fgColor rgb="FF006FC0"/>
        <bgColor indexed="64"/>
      </patternFill>
    </fill>
    <fill>
      <patternFill patternType="solid">
        <fgColor rgb="FF00AFEF"/>
        <bgColor indexed="64"/>
      </patternFill>
    </fill>
    <fill>
      <patternFill patternType="solid">
        <fgColor rgb="FF66FF66"/>
        <bgColor indexed="64"/>
      </patternFill>
    </fill>
    <fill>
      <patternFill patternType="solid">
        <fgColor rgb="FFFF0000"/>
        <bgColor indexed="64"/>
      </patternFill>
    </fill>
    <fill>
      <patternFill patternType="solid">
        <fgColor rgb="FFEC7C30"/>
        <bgColor indexed="64"/>
      </patternFill>
    </fill>
    <fill>
      <patternFill patternType="solid">
        <fgColor rgb="FFD9D9D9"/>
        <bgColor indexed="64"/>
      </patternFill>
    </fill>
    <fill>
      <patternFill patternType="solid">
        <fgColor rgb="FFFBE3D5"/>
        <bgColor indexed="64"/>
      </patternFill>
    </fill>
    <fill>
      <patternFill patternType="solid">
        <fgColor rgb="FFFFFFC1"/>
        <bgColor indexed="64"/>
      </patternFill>
    </fill>
    <fill>
      <patternFill patternType="solid">
        <fgColor rgb="FF8BCDFF"/>
        <bgColor indexed="64"/>
      </patternFill>
    </fill>
    <fill>
      <patternFill patternType="solid">
        <fgColor rgb="FFEBF6FF"/>
        <bgColor indexed="64"/>
      </patternFill>
    </fill>
  </fills>
  <borders count="21">
    <border>
      <left/>
      <right/>
      <top/>
      <bottom/>
      <diagonal/>
    </border>
    <border>
      <left style="thin">
        <color indexed="64"/>
      </left>
      <right style="thin">
        <color indexed="64"/>
      </right>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4" fillId="0" borderId="0"/>
    <xf numFmtId="0" fontId="17" fillId="0" borderId="0" applyNumberFormat="0" applyFill="0" applyBorder="0" applyAlignment="0" applyProtection="0"/>
    <xf numFmtId="0" fontId="13" fillId="0" borderId="0"/>
  </cellStyleXfs>
  <cellXfs count="136">
    <xf numFmtId="0" fontId="0" fillId="0" borderId="0" xfId="0"/>
    <xf numFmtId="0" fontId="2" fillId="0" borderId="0" xfId="0" applyFont="1"/>
    <xf numFmtId="0" fontId="1" fillId="0" borderId="0" xfId="0" applyFont="1"/>
    <xf numFmtId="0" fontId="3" fillId="2" borderId="1" xfId="0" applyFont="1" applyFill="1" applyBorder="1" applyAlignment="1">
      <alignment horizontal="center" vertical="center"/>
    </xf>
    <xf numFmtId="0" fontId="5" fillId="2" borderId="2" xfId="1" applyFont="1" applyFill="1" applyBorder="1" applyAlignment="1">
      <alignment horizontal="center" vertical="center" wrapText="1"/>
    </xf>
    <xf numFmtId="0" fontId="6" fillId="0" borderId="0" xfId="0" applyFont="1"/>
    <xf numFmtId="0" fontId="5" fillId="3" borderId="3"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6" fillId="0" borderId="4" xfId="0" applyFont="1" applyBorder="1" applyAlignment="1">
      <alignment horizontal="center" vertical="center"/>
    </xf>
    <xf numFmtId="49" fontId="7" fillId="0" borderId="4" xfId="0" applyNumberFormat="1" applyFont="1" applyBorder="1" applyAlignment="1">
      <alignment horizontal="center" vertical="center" wrapText="1" readingOrder="1"/>
    </xf>
    <xf numFmtId="0" fontId="0" fillId="0" borderId="4" xfId="0" applyBorder="1" applyAlignment="1">
      <alignment vertical="center" wrapText="1"/>
    </xf>
    <xf numFmtId="0" fontId="6" fillId="0" borderId="0" xfId="0" applyFont="1" applyAlignment="1">
      <alignment vertical="center"/>
    </xf>
    <xf numFmtId="0" fontId="8" fillId="0" borderId="4" xfId="0" applyFont="1"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left" vertical="center"/>
    </xf>
    <xf numFmtId="49" fontId="7" fillId="0" borderId="4" xfId="1" applyNumberFormat="1" applyFont="1" applyBorder="1" applyAlignment="1">
      <alignment horizontal="center" vertical="center" wrapText="1" readingOrder="1"/>
    </xf>
    <xf numFmtId="0" fontId="6" fillId="0" borderId="4" xfId="1" applyFont="1" applyBorder="1" applyAlignment="1">
      <alignment horizontal="center" vertical="center" wrapText="1"/>
    </xf>
    <xf numFmtId="0" fontId="6" fillId="0" borderId="4" xfId="1" applyFont="1" applyBorder="1" applyAlignment="1">
      <alignment horizontal="left" vertical="center" wrapText="1"/>
    </xf>
    <xf numFmtId="0" fontId="0" fillId="0" borderId="0" xfId="0" applyAlignment="1">
      <alignment vertical="center"/>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0" fillId="4" borderId="4" xfId="0" applyFill="1" applyBorder="1" applyAlignment="1">
      <alignment vertical="center" wrapText="1"/>
    </xf>
    <xf numFmtId="0" fontId="0" fillId="0" borderId="4" xfId="0" applyBorder="1"/>
    <xf numFmtId="0" fontId="0" fillId="4" borderId="4" xfId="0" applyFill="1" applyBorder="1" applyAlignment="1">
      <alignment horizontal="center" vertical="center"/>
    </xf>
    <xf numFmtId="0" fontId="0" fillId="5" borderId="4" xfId="0" applyFill="1" applyBorder="1" applyAlignment="1">
      <alignment horizontal="center" vertical="center"/>
    </xf>
    <xf numFmtId="0" fontId="0" fillId="5" borderId="4" xfId="0" applyFill="1" applyBorder="1" applyAlignment="1">
      <alignment vertical="center" wrapText="1"/>
    </xf>
    <xf numFmtId="0" fontId="6" fillId="5" borderId="4"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0" fillId="6" borderId="4" xfId="0" applyFill="1" applyBorder="1" applyAlignment="1">
      <alignment vertical="center" wrapText="1"/>
    </xf>
    <xf numFmtId="0" fontId="0" fillId="6" borderId="4" xfId="0" applyFill="1" applyBorder="1" applyAlignment="1">
      <alignment horizontal="center" vertical="center"/>
    </xf>
    <xf numFmtId="0" fontId="0" fillId="6" borderId="5" xfId="0" applyFill="1" applyBorder="1" applyAlignment="1">
      <alignment vertical="center" wrapText="1"/>
    </xf>
    <xf numFmtId="0" fontId="0" fillId="0" borderId="0" xfId="0" applyAlignment="1">
      <alignment horizontal="left"/>
    </xf>
    <xf numFmtId="0" fontId="6" fillId="0" borderId="4" xfId="0" applyFont="1" applyBorder="1"/>
    <xf numFmtId="0" fontId="6" fillId="0" borderId="4" xfId="0" applyFont="1" applyBorder="1" applyAlignment="1">
      <alignment vertical="center"/>
    </xf>
    <xf numFmtId="49" fontId="7" fillId="0" borderId="4" xfId="0" applyNumberFormat="1" applyFont="1" applyBorder="1" applyAlignment="1">
      <alignment horizontal="center" wrapText="1" readingOrder="1"/>
    </xf>
    <xf numFmtId="0" fontId="8" fillId="0" borderId="4" xfId="0" applyFont="1" applyBorder="1" applyAlignment="1">
      <alignment horizontal="right"/>
    </xf>
    <xf numFmtId="0" fontId="8" fillId="0" borderId="4" xfId="0" applyFont="1" applyBorder="1" applyAlignment="1">
      <alignment horizontal="left"/>
    </xf>
    <xf numFmtId="0" fontId="6" fillId="0" borderId="0" xfId="0" applyFont="1" applyAlignment="1">
      <alignment horizontal="left"/>
    </xf>
    <xf numFmtId="0" fontId="6" fillId="0" borderId="4" xfId="0" applyFont="1" applyBorder="1" applyAlignment="1">
      <alignment horizontal="left"/>
    </xf>
    <xf numFmtId="0" fontId="6" fillId="0" borderId="4" xfId="0" applyFont="1" applyBorder="1" applyAlignment="1">
      <alignment horizontal="center"/>
    </xf>
    <xf numFmtId="0" fontId="9" fillId="8" borderId="4" xfId="0" applyFont="1" applyFill="1" applyBorder="1" applyAlignment="1">
      <alignment horizontal="left" vertical="center" wrapText="1"/>
    </xf>
    <xf numFmtId="0" fontId="6" fillId="7" borderId="4" xfId="0" applyFont="1" applyFill="1" applyBorder="1" applyAlignment="1">
      <alignment horizontal="left"/>
    </xf>
    <xf numFmtId="0" fontId="9" fillId="0" borderId="4" xfId="0" applyFont="1" applyBorder="1" applyAlignment="1">
      <alignment horizontal="left" vertical="center" wrapText="1"/>
    </xf>
    <xf numFmtId="0" fontId="3" fillId="2"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1" fillId="4" borderId="4" xfId="0" applyFont="1" applyFill="1" applyBorder="1" applyAlignment="1">
      <alignment vertical="center" wrapText="1"/>
    </xf>
    <xf numFmtId="0" fontId="11" fillId="4"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5" borderId="4" xfId="0"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4" xfId="0" applyBorder="1" applyAlignment="1">
      <alignment horizontal="left" vertical="center" wrapText="1"/>
    </xf>
    <xf numFmtId="0" fontId="0" fillId="4" borderId="4" xfId="0" applyFill="1" applyBorder="1" applyAlignment="1">
      <alignment horizontal="left" vertical="center" wrapText="1"/>
    </xf>
    <xf numFmtId="0" fontId="11" fillId="4" borderId="4" xfId="0" applyFont="1" applyFill="1" applyBorder="1" applyAlignment="1">
      <alignment horizontal="left" vertical="center" wrapText="1"/>
    </xf>
    <xf numFmtId="0" fontId="0" fillId="5" borderId="4" xfId="0" applyFill="1" applyBorder="1" applyAlignment="1">
      <alignment horizontal="left" vertical="center" wrapText="1"/>
    </xf>
    <xf numFmtId="0" fontId="0" fillId="6" borderId="4" xfId="0"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10" borderId="4" xfId="1" applyFont="1" applyFill="1" applyBorder="1" applyAlignment="1">
      <alignment horizontal="left" vertical="center" wrapText="1"/>
    </xf>
    <xf numFmtId="0" fontId="1" fillId="0" borderId="4" xfId="0" applyFont="1" applyBorder="1" applyAlignment="1">
      <alignment vertical="center"/>
    </xf>
    <xf numFmtId="0" fontId="0" fillId="0" borderId="4" xfId="0" applyBorder="1" applyAlignment="1">
      <alignment vertical="center"/>
    </xf>
    <xf numFmtId="0" fontId="14" fillId="11" borderId="4" xfId="0" applyFont="1" applyFill="1" applyBorder="1" applyAlignment="1">
      <alignment horizontal="left" vertical="center"/>
    </xf>
    <xf numFmtId="0" fontId="5" fillId="11" borderId="4" xfId="1" applyFont="1" applyFill="1" applyBorder="1" applyAlignment="1">
      <alignment horizontal="left" vertical="center" wrapText="1"/>
    </xf>
    <xf numFmtId="0" fontId="5" fillId="12" borderId="4" xfId="1" applyFont="1" applyFill="1" applyBorder="1" applyAlignment="1">
      <alignment horizontal="left" vertical="center" wrapText="1"/>
    </xf>
    <xf numFmtId="0" fontId="5" fillId="13" borderId="4" xfId="1" applyFont="1" applyFill="1" applyBorder="1" applyAlignment="1">
      <alignment horizontal="left" vertical="center" wrapText="1"/>
    </xf>
    <xf numFmtId="0" fontId="15" fillId="0" borderId="4" xfId="1" applyFont="1" applyBorder="1" applyAlignment="1">
      <alignment horizontal="left" vertical="center" wrapText="1"/>
    </xf>
    <xf numFmtId="0" fontId="16" fillId="0" borderId="4" xfId="1" applyFont="1" applyBorder="1" applyAlignment="1">
      <alignment horizontal="left" vertical="center" wrapText="1"/>
    </xf>
    <xf numFmtId="0" fontId="1" fillId="0" borderId="0" xfId="0" applyFont="1" applyAlignment="1">
      <alignment horizontal="right"/>
    </xf>
    <xf numFmtId="0" fontId="5" fillId="10" borderId="8" xfId="1" applyFont="1" applyFill="1" applyBorder="1" applyAlignment="1">
      <alignment vertical="center"/>
    </xf>
    <xf numFmtId="0" fontId="5" fillId="10" borderId="4" xfId="1" applyFont="1" applyFill="1" applyBorder="1" applyAlignment="1">
      <alignment horizontal="center" vertical="center" wrapText="1"/>
    </xf>
    <xf numFmtId="0" fontId="0" fillId="14" borderId="4" xfId="0" applyFill="1" applyBorder="1" applyAlignment="1">
      <alignment vertical="center" wrapText="1"/>
    </xf>
    <xf numFmtId="0" fontId="0" fillId="15" borderId="4" xfId="0" applyFill="1" applyBorder="1" applyAlignment="1">
      <alignment vertical="center"/>
    </xf>
    <xf numFmtId="0" fontId="0" fillId="15" borderId="4" xfId="0" applyFill="1" applyBorder="1" applyAlignment="1">
      <alignment vertical="center" wrapText="1"/>
    </xf>
    <xf numFmtId="0" fontId="0" fillId="8" borderId="4" xfId="0" applyFill="1" applyBorder="1" applyAlignment="1">
      <alignment vertical="center" wrapText="1"/>
    </xf>
    <xf numFmtId="0" fontId="1" fillId="14" borderId="4" xfId="0" applyFont="1" applyFill="1" applyBorder="1" applyAlignment="1">
      <alignment vertical="center"/>
    </xf>
    <xf numFmtId="0" fontId="0" fillId="14" borderId="4" xfId="0" applyFill="1" applyBorder="1" applyAlignment="1">
      <alignment vertical="center"/>
    </xf>
    <xf numFmtId="0" fontId="0" fillId="0" borderId="0" xfId="0" applyAlignment="1">
      <alignment vertical="center" wrapText="1"/>
    </xf>
    <xf numFmtId="0" fontId="0" fillId="0" borderId="4" xfId="0" applyBorder="1" applyAlignment="1">
      <alignment wrapText="1"/>
    </xf>
    <xf numFmtId="0" fontId="0" fillId="0" borderId="0" xfId="0" applyAlignment="1">
      <alignment wrapText="1"/>
    </xf>
    <xf numFmtId="0" fontId="5" fillId="11" borderId="4" xfId="1" applyFont="1" applyFill="1" applyBorder="1" applyAlignment="1">
      <alignment horizontal="center" vertical="center" wrapText="1"/>
    </xf>
    <xf numFmtId="0" fontId="1" fillId="16" borderId="4" xfId="0" applyFont="1" applyFill="1" applyBorder="1" applyAlignment="1">
      <alignment vertical="center"/>
    </xf>
    <xf numFmtId="0" fontId="0" fillId="16" borderId="4" xfId="0" applyFill="1" applyBorder="1" applyAlignment="1">
      <alignment vertical="center" wrapText="1"/>
    </xf>
    <xf numFmtId="0" fontId="1" fillId="0" borderId="4" xfId="0" applyFont="1" applyBorder="1" applyAlignment="1">
      <alignment vertical="center" wrapText="1"/>
    </xf>
    <xf numFmtId="0" fontId="5" fillId="12" borderId="8" xfId="1" applyFont="1" applyFill="1" applyBorder="1" applyAlignment="1">
      <alignment vertical="center"/>
    </xf>
    <xf numFmtId="0" fontId="5" fillId="12" borderId="4" xfId="1" applyFont="1" applyFill="1" applyBorder="1" applyAlignment="1">
      <alignment horizontal="center" vertical="center" wrapText="1"/>
    </xf>
    <xf numFmtId="0" fontId="0" fillId="17" borderId="4" xfId="0" applyFill="1" applyBorder="1" applyAlignment="1">
      <alignment vertical="center"/>
    </xf>
    <xf numFmtId="0" fontId="1" fillId="17" borderId="4" xfId="0" applyFont="1" applyFill="1" applyBorder="1" applyAlignment="1">
      <alignment vertical="center"/>
    </xf>
    <xf numFmtId="0" fontId="0" fillId="17" borderId="4" xfId="0" applyFill="1" applyBorder="1" applyAlignment="1">
      <alignment vertical="center" wrapText="1"/>
    </xf>
    <xf numFmtId="0" fontId="1" fillId="18" borderId="4" xfId="0" applyFont="1" applyFill="1" applyBorder="1" applyAlignment="1">
      <alignment vertical="center"/>
    </xf>
    <xf numFmtId="0" fontId="0" fillId="18" borderId="4" xfId="0" applyFill="1" applyBorder="1" applyAlignment="1">
      <alignment vertical="center" wrapText="1"/>
    </xf>
    <xf numFmtId="0" fontId="0" fillId="18" borderId="4" xfId="0" applyFill="1" applyBorder="1" applyAlignment="1">
      <alignment vertical="center"/>
    </xf>
    <xf numFmtId="0" fontId="18" fillId="19" borderId="4" xfId="0" applyFont="1" applyFill="1" applyBorder="1" applyAlignment="1">
      <alignment horizontal="center" vertical="center" wrapText="1"/>
    </xf>
    <xf numFmtId="0" fontId="18" fillId="20" borderId="4"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8" fillId="23" borderId="4" xfId="0" applyFont="1" applyFill="1" applyBorder="1" applyAlignment="1">
      <alignment horizontal="center" vertical="center" wrapText="1"/>
    </xf>
    <xf numFmtId="0" fontId="18" fillId="24" borderId="4"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1" fillId="25" borderId="4" xfId="0" applyFont="1" applyFill="1" applyBorder="1" applyAlignment="1">
      <alignment horizontal="center" vertical="center" wrapText="1"/>
    </xf>
    <xf numFmtId="0" fontId="22" fillId="25" borderId="4" xfId="0" applyFont="1" applyFill="1" applyBorder="1" applyAlignment="1">
      <alignment horizontal="center" vertical="center" wrapText="1"/>
    </xf>
    <xf numFmtId="0" fontId="21" fillId="25" borderId="4" xfId="0" applyFont="1" applyFill="1" applyBorder="1" applyAlignment="1">
      <alignment horizontal="center" vertical="top" wrapText="1"/>
    </xf>
    <xf numFmtId="0" fontId="20" fillId="0" borderId="5" xfId="0" applyFont="1" applyBorder="1" applyAlignment="1">
      <alignment horizontal="center" vertical="center" wrapText="1"/>
    </xf>
    <xf numFmtId="0" fontId="21" fillId="25" borderId="4" xfId="0" applyFont="1" applyFill="1" applyBorder="1" applyAlignment="1">
      <alignment horizontal="center" vertical="center"/>
    </xf>
    <xf numFmtId="0" fontId="24" fillId="0" borderId="0" xfId="0" applyFont="1" applyAlignment="1">
      <alignment horizontal="left" vertical="center"/>
    </xf>
    <xf numFmtId="0" fontId="25" fillId="0" borderId="0" xfId="0" applyFont="1" applyAlignment="1">
      <alignment vertical="center"/>
    </xf>
    <xf numFmtId="0" fontId="5" fillId="2" borderId="8" xfId="1" applyFont="1" applyFill="1" applyBorder="1" applyAlignment="1">
      <alignment vertical="center"/>
    </xf>
    <xf numFmtId="0" fontId="5" fillId="13" borderId="4" xfId="1" applyFont="1" applyFill="1" applyBorder="1" applyAlignment="1">
      <alignment horizontal="center" vertical="center" wrapText="1"/>
    </xf>
    <xf numFmtId="0" fontId="15" fillId="28" borderId="4" xfId="1" applyFont="1" applyFill="1" applyBorder="1" applyAlignment="1">
      <alignment horizontal="center" vertical="center" wrapText="1"/>
    </xf>
    <xf numFmtId="0" fontId="15" fillId="28" borderId="4" xfId="1" applyFont="1" applyFill="1" applyBorder="1" applyAlignment="1">
      <alignment horizontal="left" vertical="center" wrapText="1"/>
    </xf>
    <xf numFmtId="0" fontId="15" fillId="29" borderId="4" xfId="1" applyFont="1" applyFill="1" applyBorder="1" applyAlignment="1">
      <alignment horizontal="left" vertical="center" wrapText="1"/>
    </xf>
    <xf numFmtId="0" fontId="15" fillId="29" borderId="4" xfId="1" applyFont="1" applyFill="1" applyBorder="1" applyAlignment="1">
      <alignment horizontal="center" vertical="center" wrapText="1"/>
    </xf>
    <xf numFmtId="0" fontId="26" fillId="0" borderId="4" xfId="3" applyFont="1" applyBorder="1" applyAlignment="1">
      <alignment horizontal="left"/>
    </xf>
    <xf numFmtId="0" fontId="26" fillId="0" borderId="4" xfId="0" applyFont="1" applyBorder="1" applyAlignment="1">
      <alignment vertical="top" wrapText="1"/>
    </xf>
    <xf numFmtId="0" fontId="8" fillId="0" borderId="4" xfId="0" applyFont="1" applyBorder="1" applyAlignment="1">
      <alignment vertical="top" wrapText="1"/>
    </xf>
    <xf numFmtId="0" fontId="0" fillId="0" borderId="4" xfId="0" applyBorder="1" applyAlignment="1">
      <alignment horizontal="left" vertical="center" wrapText="1"/>
    </xf>
    <xf numFmtId="0" fontId="19" fillId="27" borderId="15" xfId="0" applyFont="1" applyFill="1" applyBorder="1" applyAlignment="1">
      <alignment horizontal="center" vertical="center" wrapText="1"/>
    </xf>
    <xf numFmtId="0" fontId="19" fillId="27" borderId="16" xfId="0" applyFont="1" applyFill="1" applyBorder="1" applyAlignment="1">
      <alignment horizontal="center" vertical="center" wrapText="1"/>
    </xf>
    <xf numFmtId="0" fontId="19" fillId="27" borderId="17" xfId="0" applyFont="1" applyFill="1" applyBorder="1" applyAlignment="1">
      <alignment horizontal="center" vertical="center" wrapText="1"/>
    </xf>
    <xf numFmtId="0" fontId="19" fillId="26" borderId="15" xfId="0" applyFont="1" applyFill="1" applyBorder="1" applyAlignment="1">
      <alignment horizontal="center" vertical="center" wrapText="1"/>
    </xf>
    <xf numFmtId="0" fontId="19" fillId="26" borderId="17" xfId="0" applyFont="1" applyFill="1" applyBorder="1" applyAlignment="1">
      <alignment horizontal="center" vertical="center" wrapText="1"/>
    </xf>
    <xf numFmtId="0" fontId="19" fillId="26" borderId="18" xfId="0" applyFont="1" applyFill="1" applyBorder="1" applyAlignment="1">
      <alignment horizontal="center" vertical="center" wrapText="1"/>
    </xf>
    <xf numFmtId="0" fontId="19" fillId="26" borderId="19" xfId="0" applyFont="1" applyFill="1" applyBorder="1" applyAlignment="1">
      <alignment horizontal="center" vertical="center" wrapText="1"/>
    </xf>
    <xf numFmtId="0" fontId="19" fillId="26" borderId="20" xfId="0" applyFont="1" applyFill="1" applyBorder="1" applyAlignment="1">
      <alignment horizontal="center" vertical="center" wrapText="1"/>
    </xf>
    <xf numFmtId="0" fontId="19" fillId="26" borderId="16" xfId="0" applyFont="1" applyFill="1" applyBorder="1" applyAlignment="1">
      <alignment horizontal="center" vertical="center" wrapText="1"/>
    </xf>
  </cellXfs>
  <cellStyles count="4">
    <cellStyle name="Hyperlink 2" xfId="2" xr:uid="{F1827B38-2D3C-4F43-90C9-114372782614}"/>
    <cellStyle name="Normal" xfId="0" builtinId="0"/>
    <cellStyle name="Normal 11 2 2" xfId="1" xr:uid="{9C909189-CDED-47E1-890E-98CB5F7EF868}"/>
    <cellStyle name="Normal 75 19" xfId="3" xr:uid="{F0B8312A-379A-4710-9395-2F780E4A76BD}"/>
  </cellStyles>
  <dxfs count="70">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family val="2"/>
        <scheme val="none"/>
      </font>
      <numFmt numFmtId="30" formatCode="@"/>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top style="thin">
          <color rgb="FF000000"/>
        </top>
      </border>
    </dxf>
    <dxf>
      <alignment vertical="center" textRotation="0" indent="0" justifyLastLine="0" shrinkToFit="0"/>
    </dxf>
    <dxf>
      <border outline="0">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Calibri"/>
        <family val="2"/>
        <scheme val="none"/>
      </font>
      <fill>
        <patternFill patternType="solid">
          <fgColor rgb="FF000000"/>
          <bgColor rgb="FFFFFFFF"/>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fill>
        <patternFill patternType="solid">
          <fgColor rgb="FF000000"/>
          <bgColor rgb="FFFFFFFF"/>
        </patternFill>
      </fill>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rgb="FF000000"/>
        </left>
        <right style="thin">
          <color rgb="FF000000"/>
        </right>
        <top style="thin">
          <color rgb="FF000000"/>
        </top>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family val="2"/>
        <scheme val="none"/>
      </font>
      <numFmt numFmtId="30" formatCode="@"/>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top style="thin">
          <color rgb="FF000000"/>
        </top>
      </border>
    </dxf>
    <dxf>
      <border outline="0">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fill>
        <patternFill patternType="solid">
          <fgColor rgb="FF000000"/>
          <bgColor rgb="FFFFFFFF"/>
        </patternFill>
      </fill>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0" formatCode="General"/>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center" vertical="bottom"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AFCA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07/relationships/slicerCache" Target="slicerCaches/slicerCache3.xml"/><Relationship Id="rId26" Type="http://schemas.openxmlformats.org/officeDocument/2006/relationships/sharedStrings" Target="sharedStrings.xml"/><Relationship Id="rId3" Type="http://schemas.openxmlformats.org/officeDocument/2006/relationships/worksheet" Target="worksheets/sheet3.xml"/><Relationship Id="rId21" Type="http://schemas.microsoft.com/office/2007/relationships/slicerCache" Target="slicerCaches/slicerCache6.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2.xml"/><Relationship Id="rId25" Type="http://schemas.openxmlformats.org/officeDocument/2006/relationships/styles" Target="styles.xml"/><Relationship Id="rId2" Type="http://schemas.openxmlformats.org/officeDocument/2006/relationships/worksheet" Target="worksheets/sheet2.xml"/><Relationship Id="rId16" Type="http://schemas.microsoft.com/office/2007/relationships/slicerCache" Target="slicerCaches/slicerCache1.xml"/><Relationship Id="rId20" Type="http://schemas.microsoft.com/office/2007/relationships/slicerCache" Target="slicerCaches/slicerCache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microsoft.com/office/2007/relationships/slicerCache" Target="slicerCaches/slicerCache8.xml"/><Relationship Id="rId28" Type="http://schemas.openxmlformats.org/officeDocument/2006/relationships/customXml" Target="../customXml/item1.xml"/><Relationship Id="rId10" Type="http://schemas.openxmlformats.org/officeDocument/2006/relationships/worksheet" Target="worksheets/sheet10.xml"/><Relationship Id="rId19" Type="http://schemas.microsoft.com/office/2007/relationships/slicerCache" Target="slicerCaches/slicerCache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07/relationships/slicerCache" Target="slicerCaches/slicerCache7.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xdr:row>
      <xdr:rowOff>0</xdr:rowOff>
    </xdr:from>
    <xdr:to>
      <xdr:col>0</xdr:col>
      <xdr:colOff>2314574</xdr:colOff>
      <xdr:row>10</xdr:row>
      <xdr:rowOff>19050</xdr:rowOff>
    </xdr:to>
    <mc:AlternateContent xmlns:mc="http://schemas.openxmlformats.org/markup-compatibility/2006" xmlns:sle15="http://schemas.microsoft.com/office/drawing/2012/slicer">
      <mc:Choice Requires="sle15">
        <xdr:graphicFrame macro="">
          <xdr:nvGraphicFramePr>
            <xdr:cNvPr id="2" name="Work Package Category">
              <a:extLst>
                <a:ext uri="{FF2B5EF4-FFF2-40B4-BE49-F238E27FC236}">
                  <a16:creationId xmlns:a16="http://schemas.microsoft.com/office/drawing/2014/main" id="{63C22548-E353-4F80-8690-F732D1565F2F}"/>
                </a:ext>
              </a:extLst>
            </xdr:cNvPr>
            <xdr:cNvGraphicFramePr/>
          </xdr:nvGraphicFramePr>
          <xdr:xfrm>
            <a:off x="0" y="0"/>
            <a:ext cx="0" cy="0"/>
          </xdr:xfrm>
          <a:graphic>
            <a:graphicData uri="http://schemas.microsoft.com/office/drawing/2010/slicer">
              <sle:slicer xmlns:sle="http://schemas.microsoft.com/office/drawing/2010/slicer" name="Work Package Category"/>
            </a:graphicData>
          </a:graphic>
        </xdr:graphicFrame>
      </mc:Choice>
      <mc:Fallback xmlns="">
        <xdr:sp macro="" textlink="">
          <xdr:nvSpPr>
            <xdr:cNvPr id="0" name=""/>
            <xdr:cNvSpPr>
              <a:spLocks noTextEdit="1"/>
            </xdr:cNvSpPr>
          </xdr:nvSpPr>
          <xdr:spPr>
            <a:xfrm>
              <a:off x="0" y="571500"/>
              <a:ext cx="2314574" cy="135255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28575</xdr:colOff>
      <xdr:row>3</xdr:row>
      <xdr:rowOff>0</xdr:rowOff>
    </xdr:from>
    <xdr:to>
      <xdr:col>1</xdr:col>
      <xdr:colOff>3476625</xdr:colOff>
      <xdr:row>39</xdr:row>
      <xdr:rowOff>9526</xdr:rowOff>
    </xdr:to>
    <mc:AlternateContent xmlns:mc="http://schemas.openxmlformats.org/markup-compatibility/2006" xmlns:sle15="http://schemas.microsoft.com/office/drawing/2012/slicer">
      <mc:Choice Requires="sle15">
        <xdr:graphicFrame macro="">
          <xdr:nvGraphicFramePr>
            <xdr:cNvPr id="3" name="Discipline">
              <a:extLst>
                <a:ext uri="{FF2B5EF4-FFF2-40B4-BE49-F238E27FC236}">
                  <a16:creationId xmlns:a16="http://schemas.microsoft.com/office/drawing/2014/main" id="{41B62385-64A0-40F0-AC4E-355CA2BF5CB3}"/>
                </a:ext>
              </a:extLst>
            </xdr:cNvPr>
            <xdr:cNvGraphicFramePr/>
          </xdr:nvGraphicFramePr>
          <xdr:xfrm>
            <a:off x="0" y="0"/>
            <a:ext cx="0" cy="0"/>
          </xdr:xfrm>
          <a:graphic>
            <a:graphicData uri="http://schemas.microsoft.com/office/drawing/2010/slicer">
              <sle:slicer xmlns:sle="http://schemas.microsoft.com/office/drawing/2010/slicer" name="Discipline"/>
            </a:graphicData>
          </a:graphic>
        </xdr:graphicFrame>
      </mc:Choice>
      <mc:Fallback xmlns="">
        <xdr:sp macro="" textlink="">
          <xdr:nvSpPr>
            <xdr:cNvPr id="0" name=""/>
            <xdr:cNvSpPr>
              <a:spLocks noTextEdit="1"/>
            </xdr:cNvSpPr>
          </xdr:nvSpPr>
          <xdr:spPr>
            <a:xfrm>
              <a:off x="2381250" y="571500"/>
              <a:ext cx="3448050" cy="647700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28574</xdr:colOff>
      <xdr:row>3</xdr:row>
      <xdr:rowOff>0</xdr:rowOff>
    </xdr:from>
    <xdr:to>
      <xdr:col>2</xdr:col>
      <xdr:colOff>3543299</xdr:colOff>
      <xdr:row>39</xdr:row>
      <xdr:rowOff>546</xdr:rowOff>
    </xdr:to>
    <mc:AlternateContent xmlns:mc="http://schemas.openxmlformats.org/markup-compatibility/2006" xmlns:sle15="http://schemas.microsoft.com/office/drawing/2012/slicer">
      <mc:Choice Requires="sle15">
        <xdr:graphicFrame macro="">
          <xdr:nvGraphicFramePr>
            <xdr:cNvPr id="4" name="Sub-Discipline ">
              <a:extLst>
                <a:ext uri="{FF2B5EF4-FFF2-40B4-BE49-F238E27FC236}">
                  <a16:creationId xmlns:a16="http://schemas.microsoft.com/office/drawing/2014/main" id="{D478989E-7DA0-4CF8-B0AD-DC6DAAAB04CD}"/>
                </a:ext>
              </a:extLst>
            </xdr:cNvPr>
            <xdr:cNvGraphicFramePr/>
          </xdr:nvGraphicFramePr>
          <xdr:xfrm>
            <a:off x="0" y="0"/>
            <a:ext cx="0" cy="0"/>
          </xdr:xfrm>
          <a:graphic>
            <a:graphicData uri="http://schemas.microsoft.com/office/drawing/2010/slicer">
              <sle:slicer xmlns:sle="http://schemas.microsoft.com/office/drawing/2010/slicer" name="Sub-Discipline "/>
            </a:graphicData>
          </a:graphic>
        </xdr:graphicFrame>
      </mc:Choice>
      <mc:Fallback xmlns="">
        <xdr:sp macro="" textlink="">
          <xdr:nvSpPr>
            <xdr:cNvPr id="0" name=""/>
            <xdr:cNvSpPr>
              <a:spLocks noTextEdit="1"/>
            </xdr:cNvSpPr>
          </xdr:nvSpPr>
          <xdr:spPr>
            <a:xfrm>
              <a:off x="5867399" y="571500"/>
              <a:ext cx="3514725" cy="6858546"/>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28574</xdr:colOff>
      <xdr:row>2</xdr:row>
      <xdr:rowOff>190499</xdr:rowOff>
    </xdr:from>
    <xdr:to>
      <xdr:col>3</xdr:col>
      <xdr:colOff>6467475</xdr:colOff>
      <xdr:row>38</xdr:row>
      <xdr:rowOff>180974</xdr:rowOff>
    </xdr:to>
    <mc:AlternateContent xmlns:mc="http://schemas.openxmlformats.org/markup-compatibility/2006" xmlns:sle15="http://schemas.microsoft.com/office/drawing/2012/slicer">
      <mc:Choice Requires="sle15">
        <xdr:graphicFrame macro="">
          <xdr:nvGraphicFramePr>
            <xdr:cNvPr id="5" name="Full Title">
              <a:extLst>
                <a:ext uri="{FF2B5EF4-FFF2-40B4-BE49-F238E27FC236}">
                  <a16:creationId xmlns:a16="http://schemas.microsoft.com/office/drawing/2014/main" id="{C350968A-5D50-4721-AA3D-A03D01FA2C77}"/>
                </a:ext>
              </a:extLst>
            </xdr:cNvPr>
            <xdr:cNvGraphicFramePr/>
          </xdr:nvGraphicFramePr>
          <xdr:xfrm>
            <a:off x="0" y="0"/>
            <a:ext cx="0" cy="0"/>
          </xdr:xfrm>
          <a:graphic>
            <a:graphicData uri="http://schemas.microsoft.com/office/drawing/2010/slicer">
              <sle:slicer xmlns:sle="http://schemas.microsoft.com/office/drawing/2010/slicer" name="Full Title"/>
            </a:graphicData>
          </a:graphic>
        </xdr:graphicFrame>
      </mc:Choice>
      <mc:Fallback xmlns="">
        <xdr:sp macro="" textlink="">
          <xdr:nvSpPr>
            <xdr:cNvPr id="0" name=""/>
            <xdr:cNvSpPr>
              <a:spLocks noTextEdit="1"/>
            </xdr:cNvSpPr>
          </xdr:nvSpPr>
          <xdr:spPr>
            <a:xfrm>
              <a:off x="9429749" y="571499"/>
              <a:ext cx="5572125" cy="684847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3</xdr:row>
      <xdr:rowOff>9527</xdr:rowOff>
    </xdr:from>
    <xdr:to>
      <xdr:col>0</xdr:col>
      <xdr:colOff>2200274</xdr:colOff>
      <xdr:row>16</xdr:row>
      <xdr:rowOff>57152</xdr:rowOff>
    </xdr:to>
    <mc:AlternateContent xmlns:mc="http://schemas.openxmlformats.org/markup-compatibility/2006" xmlns:sle15="http://schemas.microsoft.com/office/drawing/2012/slicer">
      <mc:Choice Requires="sle15">
        <xdr:graphicFrame macro="">
          <xdr:nvGraphicFramePr>
            <xdr:cNvPr id="2" name="Information Category">
              <a:extLst>
                <a:ext uri="{FF2B5EF4-FFF2-40B4-BE49-F238E27FC236}">
                  <a16:creationId xmlns:a16="http://schemas.microsoft.com/office/drawing/2014/main" id="{58AF8135-E2E2-4C39-8B95-47D112810FF8}"/>
                </a:ext>
              </a:extLst>
            </xdr:cNvPr>
            <xdr:cNvGraphicFramePr/>
          </xdr:nvGraphicFramePr>
          <xdr:xfrm>
            <a:off x="0" y="0"/>
            <a:ext cx="0" cy="0"/>
          </xdr:xfrm>
          <a:graphic>
            <a:graphicData uri="http://schemas.microsoft.com/office/drawing/2010/slicer">
              <sle:slicer xmlns:sle="http://schemas.microsoft.com/office/drawing/2010/slicer" name="Information Category"/>
            </a:graphicData>
          </a:graphic>
        </xdr:graphicFrame>
      </mc:Choice>
      <mc:Fallback xmlns="">
        <xdr:sp macro="" textlink="">
          <xdr:nvSpPr>
            <xdr:cNvPr id="0" name=""/>
            <xdr:cNvSpPr>
              <a:spLocks noTextEdit="1"/>
            </xdr:cNvSpPr>
          </xdr:nvSpPr>
          <xdr:spPr>
            <a:xfrm>
              <a:off x="0" y="581027"/>
              <a:ext cx="2200274" cy="252412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34739</xdr:colOff>
      <xdr:row>3</xdr:row>
      <xdr:rowOff>9527</xdr:rowOff>
    </xdr:from>
    <xdr:to>
      <xdr:col>1</xdr:col>
      <xdr:colOff>2120715</xdr:colOff>
      <xdr:row>16</xdr:row>
      <xdr:rowOff>57152</xdr:rowOff>
    </xdr:to>
    <mc:AlternateContent xmlns:mc="http://schemas.openxmlformats.org/markup-compatibility/2006" xmlns:sle15="http://schemas.microsoft.com/office/drawing/2012/slicer">
      <mc:Choice Requires="sle15">
        <xdr:graphicFrame macro="">
          <xdr:nvGraphicFramePr>
            <xdr:cNvPr id="3" name="Information Type">
              <a:extLst>
                <a:ext uri="{FF2B5EF4-FFF2-40B4-BE49-F238E27FC236}">
                  <a16:creationId xmlns:a16="http://schemas.microsoft.com/office/drawing/2014/main" id="{D568BFFD-7139-4F48-A258-B811E61A0A29}"/>
                </a:ext>
              </a:extLst>
            </xdr:cNvPr>
            <xdr:cNvGraphicFramePr/>
          </xdr:nvGraphicFramePr>
          <xdr:xfrm>
            <a:off x="0" y="0"/>
            <a:ext cx="0" cy="0"/>
          </xdr:xfrm>
          <a:graphic>
            <a:graphicData uri="http://schemas.microsoft.com/office/drawing/2010/slicer">
              <sle:slicer xmlns:sle="http://schemas.microsoft.com/office/drawing/2010/slicer" name="Information Type"/>
            </a:graphicData>
          </a:graphic>
        </xdr:graphicFrame>
      </mc:Choice>
      <mc:Fallback xmlns="">
        <xdr:sp macro="" textlink="">
          <xdr:nvSpPr>
            <xdr:cNvPr id="0" name=""/>
            <xdr:cNvSpPr>
              <a:spLocks noTextEdit="1"/>
            </xdr:cNvSpPr>
          </xdr:nvSpPr>
          <xdr:spPr>
            <a:xfrm>
              <a:off x="2275915" y="581027"/>
              <a:ext cx="2085976" cy="252412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58830</xdr:colOff>
      <xdr:row>3</xdr:row>
      <xdr:rowOff>9526</xdr:rowOff>
    </xdr:from>
    <xdr:to>
      <xdr:col>2</xdr:col>
      <xdr:colOff>3002055</xdr:colOff>
      <xdr:row>50</xdr:row>
      <xdr:rowOff>123267</xdr:rowOff>
    </xdr:to>
    <mc:AlternateContent xmlns:mc="http://schemas.openxmlformats.org/markup-compatibility/2006" xmlns:sle15="http://schemas.microsoft.com/office/drawing/2012/slicer">
      <mc:Choice Requires="sle15">
        <xdr:graphicFrame macro="">
          <xdr:nvGraphicFramePr>
            <xdr:cNvPr id="4" name="Information Deliverable">
              <a:extLst>
                <a:ext uri="{FF2B5EF4-FFF2-40B4-BE49-F238E27FC236}">
                  <a16:creationId xmlns:a16="http://schemas.microsoft.com/office/drawing/2014/main" id="{B7CD8DDF-FBBF-41BD-A39A-49FC95653234}"/>
                </a:ext>
              </a:extLst>
            </xdr:cNvPr>
            <xdr:cNvGraphicFramePr/>
          </xdr:nvGraphicFramePr>
          <xdr:xfrm>
            <a:off x="0" y="0"/>
            <a:ext cx="0" cy="0"/>
          </xdr:xfrm>
          <a:graphic>
            <a:graphicData uri="http://schemas.microsoft.com/office/drawing/2010/slicer">
              <sle:slicer xmlns:sle="http://schemas.microsoft.com/office/drawing/2010/slicer" name="Information Deliverable"/>
            </a:graphicData>
          </a:graphic>
        </xdr:graphicFrame>
      </mc:Choice>
      <mc:Fallback xmlns="">
        <xdr:sp macro="" textlink="">
          <xdr:nvSpPr>
            <xdr:cNvPr id="0" name=""/>
            <xdr:cNvSpPr>
              <a:spLocks noTextEdit="1"/>
            </xdr:cNvSpPr>
          </xdr:nvSpPr>
          <xdr:spPr>
            <a:xfrm>
              <a:off x="4462742" y="581026"/>
              <a:ext cx="2943225" cy="9067241"/>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33618</xdr:colOff>
      <xdr:row>3</xdr:row>
      <xdr:rowOff>0</xdr:rowOff>
    </xdr:from>
    <xdr:to>
      <xdr:col>3</xdr:col>
      <xdr:colOff>6465794</xdr:colOff>
      <xdr:row>50</xdr:row>
      <xdr:rowOff>112059</xdr:rowOff>
    </xdr:to>
    <mc:AlternateContent xmlns:mc="http://schemas.openxmlformats.org/markup-compatibility/2006" xmlns:sle15="http://schemas.microsoft.com/office/drawing/2012/slicer">
      <mc:Choice Requires="sle15">
        <xdr:graphicFrame macro="">
          <xdr:nvGraphicFramePr>
            <xdr:cNvPr id="5" name="Full Title 1">
              <a:extLst>
                <a:ext uri="{FF2B5EF4-FFF2-40B4-BE49-F238E27FC236}">
                  <a16:creationId xmlns:a16="http://schemas.microsoft.com/office/drawing/2014/main" id="{3EE61160-45D9-4A90-9789-7B1A40F76427}"/>
                </a:ext>
              </a:extLst>
            </xdr:cNvPr>
            <xdr:cNvGraphicFramePr/>
          </xdr:nvGraphicFramePr>
          <xdr:xfrm>
            <a:off x="0" y="0"/>
            <a:ext cx="0" cy="0"/>
          </xdr:xfrm>
          <a:graphic>
            <a:graphicData uri="http://schemas.microsoft.com/office/drawing/2010/slicer">
              <sle:slicer xmlns:sle="http://schemas.microsoft.com/office/drawing/2010/slicer" name="Full Title 1"/>
            </a:graphicData>
          </a:graphic>
        </xdr:graphicFrame>
      </mc:Choice>
      <mc:Fallback xmlns="">
        <xdr:sp macro="" textlink="">
          <xdr:nvSpPr>
            <xdr:cNvPr id="0" name=""/>
            <xdr:cNvSpPr>
              <a:spLocks noTextEdit="1"/>
            </xdr:cNvSpPr>
          </xdr:nvSpPr>
          <xdr:spPr>
            <a:xfrm>
              <a:off x="7474324" y="571500"/>
              <a:ext cx="6432176" cy="9065559"/>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issb365.sharepoint.com/Users/work/OneDrive%20-%20Transport%20for%20NSW/PDBB%20Backup/FT-548_PDBB%20Template_v3.8DRAF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rissb365.sharepoint.com/sites/Share/Shared%20Documents/Opportunities/National/RISSB/02%20DE%20Standard/02%20Delivery/05%20Part%202/ERD%20Diagrams/Old%20-%20Excel/PDBB/PDBB%20Template/DMS-FT-548_PDBB%20Template_v4%20(development%20version%2022)%20-%20Worked%20Example.xlsm?957FB85C" TargetMode="External"/><Relationship Id="rId1" Type="http://schemas.openxmlformats.org/officeDocument/2006/relationships/externalLinkPath" Target="file:///\\957FB85C\DMS-FT-548_PDBB%20Template_v4%20(development%20version%2022)%20-%20Worked%20Example.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eliverables%20List%20Mast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reface"/>
      <sheetName val="Project Data Governance"/>
      <sheetName val="Table of Contents"/>
      <sheetName val="Standard Version Control"/>
      <sheetName val="Project Details"/>
      <sheetName val="Location List"/>
      <sheetName val="SBS Scope Planning"/>
      <sheetName val="WBS Groups"/>
      <sheetName val="PT Indirect Work Packages"/>
      <sheetName val="Work Packages"/>
      <sheetName val="PTWorkPackages"/>
      <sheetName val="Project Scope (Direct)"/>
      <sheetName val="Deliverables List Master"/>
      <sheetName val="WBS Builder"/>
      <sheetName val="JOS"/>
      <sheetName val="PT Scope by Work Package"/>
      <sheetName val="PT Scope by Design Package"/>
      <sheetName val="PT Scope by Contracted Org"/>
      <sheetName val="Construction Package"/>
      <sheetName val="Asset List"/>
      <sheetName val="Design Package"/>
      <sheetName val="Discipline"/>
      <sheetName val="Discipline (2)"/>
      <sheetName val="CDE State &amp; Suitability"/>
      <sheetName val="Project Milestone"/>
      <sheetName val="INSW Phase TfNSW Stage"/>
      <sheetName val="Document Type"/>
      <sheetName val="Security Classification"/>
      <sheetName val="Location Classification"/>
      <sheetName val="Co"/>
      <sheetName val="En"/>
      <sheetName val="SL"/>
      <sheetName val="Asset Classification"/>
      <sheetName val="IP Core Reporting Milestones"/>
      <sheetName val="WBS Product Codes"/>
      <sheetName val="EF"/>
      <sheetName val="Pr"/>
      <sheetName val="Ss"/>
      <sheetName val="FT-548_PDBB Template_v3.8DRAFT"/>
    </sheetNames>
    <sheetDataSet>
      <sheetData sheetId="0">
        <row r="13">
          <cell r="A13" t="str">
            <v>Project Data Building Blocks</v>
          </cell>
        </row>
      </sheetData>
      <sheetData sheetId="1"/>
      <sheetData sheetId="2"/>
      <sheetData sheetId="3"/>
      <sheetData sheetId="4"/>
      <sheetData sheetId="5"/>
      <sheetData sheetId="6"/>
      <sheetData sheetId="7" refreshError="1"/>
      <sheetData sheetId="8"/>
      <sheetData sheetId="9" refreshError="1"/>
      <sheetData sheetId="10"/>
      <sheetData sheetId="11">
        <row r="3">
          <cell r="B3" t="str">
            <v>WBS Group</v>
          </cell>
        </row>
      </sheetData>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sheetData sheetId="22">
        <row r="5">
          <cell r="B5" t="str">
            <v>AR</v>
          </cell>
        </row>
      </sheetData>
      <sheetData sheetId="23" refreshError="1"/>
      <sheetData sheetId="24" refreshError="1"/>
      <sheetData sheetId="25" refreshError="1"/>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reface"/>
      <sheetName val="Project Data Governance"/>
      <sheetName val="Table of Contents"/>
      <sheetName val="DE Attributes vs PDS (r3)"/>
      <sheetName val="DE Attributes vs PDS (r4)"/>
      <sheetName val="Data Quality Dashboard"/>
      <sheetName val="Project Details"/>
      <sheetName val="Asset Locations"/>
      <sheetName val="Assets"/>
      <sheetName val="Work Packages"/>
      <sheetName val="Work Zones"/>
      <sheetName val="Macros"/>
      <sheetName val="BIM PDS"/>
      <sheetName val="ECM PDS"/>
      <sheetName val="CAD PDS"/>
      <sheetName val="AR PDS - Asset Location"/>
      <sheetName val="AR PDS - Asset"/>
      <sheetName val="PTWorkPackages"/>
      <sheetName val="WBS Product Codes"/>
      <sheetName val="IP Core Reporting Milestones"/>
      <sheetName val="Standard Version Control"/>
      <sheetName val="Originators"/>
      <sheetName val="Discipline"/>
      <sheetName val="CDE State &amp; Suitability"/>
      <sheetName val="Document Type"/>
      <sheetName val="Security Classification"/>
      <sheetName val="Project Milestone"/>
      <sheetName val="INSW Phase TfNSW Stage"/>
      <sheetName val="Contract Types"/>
      <sheetName val="Work Package Groups"/>
      <sheetName val="Work Type"/>
      <sheetName val="JOS"/>
      <sheetName val="Location Classification"/>
      <sheetName val="Asset Classification"/>
      <sheetName val="PT Work Packages (1) - split"/>
      <sheetName val="PT Work Packages (2) - combined"/>
      <sheetName val="Scope of WP (Design)"/>
      <sheetName val="Scope of WP (Construction)"/>
      <sheetName val="Scope of WP (Commissioning)"/>
      <sheetName val="Scope of WP (Supply)"/>
      <sheetName val="DMS-FT-548_PDBB Template_v4 (de"/>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 sheetId="22"/>
      <sheetData sheetId="23"/>
      <sheetData sheetId="24" refreshError="1"/>
      <sheetData sheetId="25" refreshError="1"/>
      <sheetData sheetId="26" refreshError="1"/>
      <sheetData sheetId="27" refreshError="1"/>
      <sheetData sheetId="28"/>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iverables List Master"/>
    </sheetNames>
    <sheetDataSet>
      <sheetData sheetId="0"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Category" xr10:uid="{F68F913A-DCBF-47C1-92F8-AC2A764050B8}" sourceName="Information Category">
  <extLst>
    <x:ext xmlns:x15="http://schemas.microsoft.com/office/spreadsheetml/2010/11/main" uri="{2F2917AC-EB37-4324-AD4E-5DD8C200BD13}">
      <x15:tableSlicerCache tableId="1"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Type" xr10:uid="{17753042-3A8B-4B1B-B2B4-7C0D1AF10C7A}" sourceName="Information Type">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Deliverable" xr10:uid="{0A8AC829-6CC4-464F-A4C4-1495D42793D8}" sourceName="Information Deliverable">
  <extLst>
    <x:ext xmlns:x15="http://schemas.microsoft.com/office/spreadsheetml/2010/11/main" uri="{2F2917AC-EB37-4324-AD4E-5DD8C200BD13}">
      <x15:tableSlicerCache tableId="1" column="8"/>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ork_Package_Category" xr10:uid="{92E17465-F61F-4D5A-A658-99DCF119DDE0}" sourceName="Work Package Category">
  <extLst>
    <x:ext xmlns:x15="http://schemas.microsoft.com/office/spreadsheetml/2010/11/main" uri="{2F2917AC-EB37-4324-AD4E-5DD8C200BD13}">
      <x15:tableSlicerCache tableId="4"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cipline" xr10:uid="{F136BFB5-4007-4AE6-89AD-1A209DD5EBAB}" sourceName="Discipline (MANDATORY)">
  <extLst>
    <x:ext xmlns:x15="http://schemas.microsoft.com/office/spreadsheetml/2010/11/main" uri="{2F2917AC-EB37-4324-AD4E-5DD8C200BD13}">
      <x15:tableSlicerCache tableId="4" column="1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Discipline" xr10:uid="{080DC112-711A-4C67-B48A-13D7C9C131CF}" sourceName="Sub-Discipline (OPTIONAL)">
  <extLst>
    <x:ext xmlns:x15="http://schemas.microsoft.com/office/spreadsheetml/2010/11/main" uri="{2F2917AC-EB37-4324-AD4E-5DD8C200BD13}">
      <x15:tableSlicerCache tableId="4" column="10"/>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ll_Title" xr10:uid="{48493E07-062A-4EB3-9C70-0BE0906663AE}" sourceName="Full Title">
  <extLst>
    <x:ext xmlns:x15="http://schemas.microsoft.com/office/spreadsheetml/2010/11/main" uri="{2F2917AC-EB37-4324-AD4E-5DD8C200BD13}">
      <x15:tableSlicerCache tableId="4" column="13"/>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ll_Title1" xr10:uid="{A405BDC2-C5F5-4345-8026-CF21F5B3BF18}" sourceName="Full Title">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ork Package Category" xr10:uid="{AB2617C6-469D-42B6-B88F-CE5CE0FCCD91}" cache="Slicer_Work_Package_Category" caption="Work Package Category" rowHeight="241300"/>
  <slicer name="Discipline" xr10:uid="{637C4437-87D1-4D15-A3D1-FA600DC4D428}" cache="Slicer_Discipline" caption="Discipline (MANDATORY)" rowHeight="241300"/>
  <slicer name="Sub-Discipline " xr10:uid="{E106F1CC-FCA7-4C89-A027-F4E0BC71B303}" cache="Slicer_Sub_Discipline" caption="Sub-Discipline (OPTIONAL)" rowHeight="241300"/>
  <slicer name="Full Title" xr10:uid="{163176B7-F0E7-4D04-A833-EF2943ECD584}" cache="Slicer_Full_Title" caption="Full Titl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ormation Category" xr10:uid="{EB63003F-0196-45D1-B80D-60E79834CC21}" cache="Slicer_Information_Category" caption="Information Category" rowHeight="241300"/>
  <slicer name="Information Type" xr10:uid="{5D3F4331-DE5F-4C1C-90C5-0CC274D15D76}" cache="Slicer_Information_Type" caption="Information Type" rowHeight="241300"/>
  <slicer name="Information Deliverable" xr10:uid="{96DF5449-194F-4EF2-A73C-238048048BDD}" cache="Slicer_Information_Deliverable" caption="Information Deliverable" rowHeight="241300"/>
  <slicer name="Full Title 1" xr10:uid="{68387B4E-D16D-4C36-96EC-86F6754B39C0}" cache="Slicer_Full_Title1" caption="Full Titl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CDF89EB-39EF-4816-965B-F5BB0D87FF67}" name="Table7112" displayName="Table7112" ref="M5:AB197" totalsRowShown="0" headerRowDxfId="69" dataDxfId="67" headerRowBorderDxfId="68" tableBorderDxfId="66">
  <autoFilter ref="M5:AB197" xr:uid="{B41D93F4-601E-4E98-9ABF-83171E1FDCAE}"/>
  <sortState xmlns:xlrd2="http://schemas.microsoft.com/office/spreadsheetml/2017/richdata2" ref="M6:AB197">
    <sortCondition ref="N5:N197"/>
  </sortState>
  <tableColumns count="16">
    <tableColumn id="1" xr3:uid="{84EE8F94-94B5-4D86-88FA-856737F9AA97}" name="Code" dataDxfId="65">
      <calculatedColumnFormula>_xlfn.TEXTJOIN("-",TRUE,Table7112[[#This Row],[Cat Code]],Table7112[[#This Row],[Discipline Code]],Table7112[[#This Row],[Sub-Disc Code]])</calculatedColumnFormula>
    </tableColumn>
    <tableColumn id="12" xr3:uid="{1B880D62-6BAF-4CE4-AEB7-4A604F49BD35}" name="No.1" dataDxfId="64"/>
    <tableColumn id="5" xr3:uid="{77B27277-CEB5-41E8-8523-693820755820}" name="Sub-No." dataDxfId="63"/>
    <tableColumn id="3" xr3:uid="{7D743DDE-1E16-4DCB-883D-A3265A93E294}" name="Cat Code" dataDxfId="62"/>
    <tableColumn id="4" xr3:uid="{C86C3F07-2FC2-422C-BEBE-499C2DF3DE79}" name="Work Package Cat" dataDxfId="61"/>
    <tableColumn id="2" xr3:uid="{77122343-2806-4D24-A629-389F1D7DCD42}" name="Work Package Category" dataDxfId="60">
      <calculatedColumnFormula>_xlfn.TEXTJOIN(" ",TRUE, Table7112[[#This Row],[Cat Code]],Table7112[[#This Row],[Work Package Cat]])</calculatedColumnFormula>
    </tableColumn>
    <tableColumn id="6" xr3:uid="{11022C35-2E48-48CC-89FD-872B4CB7B0D8}" name="Discipline Code" dataDxfId="59"/>
    <tableColumn id="19" xr3:uid="{2111468D-6E15-4636-B257-0AF19D628CBE}" name="Discipline Concat-Code" dataDxfId="58">
      <calculatedColumnFormula>IF(Table7112[[#This Row],[Discipline Code]]="","",_xlfn.TEXTJOIN("-",TRUE, Table7112[[#This Row],[Cat Code]],Table7112[[#This Row],[Discipline Code]]))</calculatedColumnFormula>
    </tableColumn>
    <tableColumn id="7" xr3:uid="{189B8C92-5C62-4248-9A98-83E509EB240F}" name="Term" dataDxfId="57"/>
    <tableColumn id="11" xr3:uid="{AC8B8643-6D1C-4999-AB18-0939835FE89B}" name="Discipline (MANDATORY)" dataDxfId="56">
      <calculatedColumnFormula>_xlfn.TEXTJOIN(" ",TRUE, Table7112[[#This Row],[Discipline Concat-Code]],Table7112[[#This Row],[Term]])</calculatedColumnFormula>
    </tableColumn>
    <tableColumn id="8" xr3:uid="{CB0D9C87-374D-4E18-92D8-3E4FD54C538D}" name="Sub-Disc Code" dataDxfId="55"/>
    <tableColumn id="20" xr3:uid="{B7334C52-2115-4D11-AA25-02E171CFDED0}" name="Sub-Disc Concatc Code" dataDxfId="54">
      <calculatedColumnFormula>IF(Table7112[[#This Row],[Sub-Disc Code]]="","",_xlfn.TEXTJOIN("-",TRUE, Table7112[[#This Row],[Discipline Concat-Code]],Table7112[[#This Row],[Sub-Disc Code]]))</calculatedColumnFormula>
    </tableColumn>
    <tableColumn id="9" xr3:uid="{85D1E246-9940-421F-957A-77DE5D37B7AC}" name="Sub-Discipline_Description" dataDxfId="53"/>
    <tableColumn id="10" xr3:uid="{E8882100-9330-45B2-B303-F00CE6B80138}" name="Sub-Discipline (OPTIONAL)" dataDxfId="52">
      <calculatedColumnFormula>_xlfn.TEXTJOIN(" ",TRUE, Table7112[[#This Row],[Sub-Disc Concatc Code]],Table7112[[#This Row],[Sub-Discipline_Description]])</calculatedColumnFormula>
    </tableColumn>
    <tableColumn id="13" xr3:uid="{0EBD4C36-644D-4319-81E0-5884D21F88CD}" name="Full Title" dataDxfId="51">
      <calculatedColumnFormula>_xlfn.TEXTJOIN(" | ",TRUE,Table7112[[#This Row],[Work Package Cat]],Table7112[[#This Row],[Term]],Table7112[[#This Row],[Sub-Discipline_Description]])</calculatedColumnFormula>
    </tableColumn>
    <tableColumn id="14" xr3:uid="{7FBFC804-3C38-4974-8B76-BF51B91CDE1B}" name="Code Copy" dataDxfId="50">
      <calculatedColumnFormula>_xlfn.TEXTJOIN("-",TRUE,Table7112[[#This Row],[Cat Code]],Table7112[[#This Row],[Discipline Code]],Table7112[[#This Row],[Sub-Disc Code]])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DFAB7BD-5C0A-47AF-BD27-F5C449F3C232}" name="Table133" displayName="Table133" ref="F5:K29" totalsRowShown="0" headerRowDxfId="49" dataDxfId="47" headerRowBorderDxfId="48" tableBorderDxfId="46">
  <autoFilter ref="F5:K29" xr:uid="{013A70AA-533B-4608-9FF8-D543F3D6A197}"/>
  <tableColumns count="6">
    <tableColumn id="1" xr3:uid="{E9FE1BFF-C87D-46B2-ACDA-9C27E0739626}" name="No." dataDxfId="45"/>
    <tableColumn id="2" xr3:uid="{10392761-23B7-4301-9413-519C2158A458}" name="Cat _x000a_Code" dataDxfId="44"/>
    <tableColumn id="3" xr3:uid="{2E26D28B-F725-4144-8608-48E2EB84DD5A}" name="Category" dataDxfId="43"/>
    <tableColumn id="6" xr3:uid="{603162E3-2A05-4AD5-B48A-B527BE0A1505}" name="Sub-No" dataDxfId="42"/>
    <tableColumn id="4" xr3:uid="{41EEAB2C-857C-45D3-9600-5C52A266C653}" name="Code" dataDxfId="41"/>
    <tableColumn id="5" xr3:uid="{CFC342BD-79D5-4843-9973-790547791D95}" name="Term" dataDxfId="4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D34726-5925-42AB-81FE-104B1FC8BDFF}" name="Table144" displayName="Table144" ref="A5:C8" totalsRowShown="0" headerRowDxfId="39" headerRowBorderDxfId="38" tableBorderDxfId="37">
  <autoFilter ref="A5:C8" xr:uid="{955F9AF3-04CF-4239-9830-8DB932864DE9}"/>
  <tableColumns count="3">
    <tableColumn id="1" xr3:uid="{842E93F9-BF8B-4766-9854-05D17755F73E}" name="Cat Code" dataDxfId="36"/>
    <tableColumn id="2" xr3:uid="{18C1F7FD-1BAE-47A0-A17F-A676E9DF8DB1}" name="No.2" dataDxfId="35"/>
    <tableColumn id="3" xr3:uid="{77468B3F-A074-45A4-9E14-7EEB35935278}" name="Category" dataDxfId="3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DD9085-415B-41C8-AFAF-CA21BCD5CDF6}" name="Table71128" displayName="Table71128" ref="N5:V143" totalsRowShown="0" headerRowDxfId="33" dataDxfId="31" headerRowBorderDxfId="32" tableBorderDxfId="30">
  <autoFilter ref="N5:V143" xr:uid="{B41D93F4-601E-4E98-9ABF-83171E1FDCAE}"/>
  <sortState xmlns:xlrd2="http://schemas.microsoft.com/office/spreadsheetml/2017/richdata2" ref="N6:U143">
    <sortCondition ref="O5:O143"/>
  </sortState>
  <tableColumns count="9">
    <tableColumn id="1" xr3:uid="{773C3273-C171-456A-B0A1-BD30D520D49D}" name="Code" dataDxfId="29">
      <calculatedColumnFormula>_xlfn.TEXTJOIN("-",TRUE,Table71128[[#This Row],[Cat Code]],Table71128[[#This Row],[IT Code]],Table71128[[#This Row],[Info Del Code]])</calculatedColumnFormula>
    </tableColumn>
    <tableColumn id="2" xr3:uid="{EAF52C97-4E61-4C46-BA83-0A2216D4F57F}" name="No." dataDxfId="28"/>
    <tableColumn id="3" xr3:uid="{690B037E-4938-4588-A1E3-4FDAF39F466C}" name="Cat Code" dataDxfId="27"/>
    <tableColumn id="4" xr3:uid="{BC184BAC-BD27-4200-9B14-207F161E556B}" name="Information Category" dataDxfId="26"/>
    <tableColumn id="5" xr3:uid="{3E84F3BE-1300-4E01-B3B6-88AB99EFB5EB}" name="IT Code" dataDxfId="25"/>
    <tableColumn id="6" xr3:uid="{88D2437E-22FE-4624-BB9F-99D0DBAD3428}" name="Information Type" dataDxfId="24"/>
    <tableColumn id="7" xr3:uid="{A38584EE-919A-405F-B6F9-0CF962094C87}" name="Info Del Code" dataDxfId="23"/>
    <tableColumn id="8" xr3:uid="{EC8C262F-6780-4448-B9F5-7509CE92A700}" name="Information Deliverable" dataDxfId="22"/>
    <tableColumn id="9" xr3:uid="{DE443910-4C6D-4737-8395-76EF89AF19E3}" name="Full Title" dataDxfId="21">
      <calculatedColumnFormula>_xlfn.TEXTJOIN(" | ",TRUE,Table71128[[#This Row],[Information Category]],Table71128[[#This Row],[Information Type]],Table71128[[#This Row],[Information Deliverable]])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D1C21D-06B9-423C-B785-CF4C29C09E72}" name="Table1329" displayName="Table1329" ref="F5:L11" totalsRowShown="0" headerRowDxfId="20" dataDxfId="18" headerRowBorderDxfId="19" tableBorderDxfId="17">
  <autoFilter ref="F5:L11" xr:uid="{013A70AA-533B-4608-9FF8-D543F3D6A197}"/>
  <tableColumns count="7">
    <tableColumn id="7" xr3:uid="{DFB4FC5D-25E1-4C64-A9F4-373051A6B8E3}" name="Code" dataDxfId="16">
      <calculatedColumnFormula>CONCATENATE(H6,"-",J6)</calculatedColumnFormula>
    </tableColumn>
    <tableColumn id="8" xr3:uid="{83697DD5-9A8A-4DFD-9447-849A382B32D6}" name="No." dataDxfId="15"/>
    <tableColumn id="2" xr3:uid="{C2338593-301E-4BD2-AFE4-82F47E24B6C3}" name="Cat_x000a_Code" dataDxfId="14"/>
    <tableColumn id="3" xr3:uid="{22BF17C6-FCC8-4D33-81D4-EF60212734F0}" name="Information Category" dataDxfId="13"/>
    <tableColumn id="4" xr3:uid="{8FA7414D-B78E-405A-8004-214EDB038DE4}" name="IT_x000a_Code" dataDxfId="12"/>
    <tableColumn id="5" xr3:uid="{AB55434D-9319-4A81-A7D4-5C3D1F4A87B9}" name="Information Type" dataDxfId="11"/>
    <tableColumn id="6" xr3:uid="{397A1BA6-9C59-4B21-BB22-706AC0273CA4}" name="Description"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A63029-1A35-48A6-A3AB-3BF0AE52F188}" name="Table1430" displayName="Table1430" ref="A5:D7" totalsRowShown="0" headerRowDxfId="9" dataDxfId="7" headerRowBorderDxfId="8" tableBorderDxfId="6">
  <autoFilter ref="A5:D7" xr:uid="{955F9AF3-04CF-4239-9830-8DB932864DE9}"/>
  <tableColumns count="4">
    <tableColumn id="1" xr3:uid="{0F2614E7-4FE3-4CAF-B84B-E70F121F7444}" name="No." dataDxfId="5"/>
    <tableColumn id="2" xr3:uid="{9BCB1FF2-FE95-4CC7-A70B-30C23DD52CF2}" name="Cat_x000a_Code" dataDxfId="4"/>
    <tableColumn id="3" xr3:uid="{485E0B99-B5F0-4A60-B2A9-B9225EAB035D}" name="Information Category" dataDxfId="3"/>
    <tableColumn id="4" xr3:uid="{1936A349-3BE3-4E85-8DD9-9997D4A186C0}" name="Description"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8.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D8DB4-063D-4196-9C43-857A84835550}">
  <sheetPr>
    <pageSetUpPr fitToPage="1"/>
  </sheetPr>
  <dimension ref="A1:B31"/>
  <sheetViews>
    <sheetView zoomScaleNormal="100" workbookViewId="0">
      <selection activeCell="B23" sqref="B23"/>
    </sheetView>
  </sheetViews>
  <sheetFormatPr defaultRowHeight="15" x14ac:dyDescent="0.25"/>
  <cols>
    <col min="1" max="1" width="48.5703125" customWidth="1"/>
    <col min="2" max="2" width="89.85546875" customWidth="1"/>
    <col min="3" max="3" width="19.42578125" customWidth="1"/>
  </cols>
  <sheetData>
    <row r="1" spans="1:2" x14ac:dyDescent="0.25">
      <c r="A1" s="2" t="s">
        <v>110</v>
      </c>
    </row>
    <row r="2" spans="1:2" x14ac:dyDescent="0.25">
      <c r="A2" s="2" t="s">
        <v>779</v>
      </c>
    </row>
    <row r="4" spans="1:2" ht="28.9" customHeight="1" x14ac:dyDescent="0.25">
      <c r="A4" s="67" t="s">
        <v>780</v>
      </c>
      <c r="B4" s="68" t="s">
        <v>130</v>
      </c>
    </row>
    <row r="5" spans="1:2" ht="24" customHeight="1" x14ac:dyDescent="0.25">
      <c r="A5" s="69" t="s">
        <v>781</v>
      </c>
      <c r="B5" s="69" t="s">
        <v>782</v>
      </c>
    </row>
    <row r="6" spans="1:2" x14ac:dyDescent="0.25">
      <c r="A6" s="70" t="s">
        <v>783</v>
      </c>
      <c r="B6" s="71" t="s">
        <v>784</v>
      </c>
    </row>
    <row r="7" spans="1:2" x14ac:dyDescent="0.25">
      <c r="A7" s="70" t="s">
        <v>785</v>
      </c>
      <c r="B7" s="71" t="s">
        <v>786</v>
      </c>
    </row>
    <row r="8" spans="1:2" x14ac:dyDescent="0.25">
      <c r="A8" s="70" t="s">
        <v>787</v>
      </c>
      <c r="B8" s="71" t="s">
        <v>788</v>
      </c>
    </row>
    <row r="9" spans="1:2" x14ac:dyDescent="0.25">
      <c r="A9" s="70" t="s">
        <v>789</v>
      </c>
      <c r="B9" s="71" t="s">
        <v>790</v>
      </c>
    </row>
    <row r="10" spans="1:2" x14ac:dyDescent="0.25">
      <c r="A10" s="70" t="s">
        <v>791</v>
      </c>
      <c r="B10" s="71" t="s">
        <v>792</v>
      </c>
    </row>
    <row r="11" spans="1:2" x14ac:dyDescent="0.25">
      <c r="A11" s="70"/>
      <c r="B11" s="71"/>
    </row>
    <row r="12" spans="1:2" ht="30" x14ac:dyDescent="0.25">
      <c r="A12" s="72" t="s">
        <v>793</v>
      </c>
      <c r="B12" s="73" t="s">
        <v>794</v>
      </c>
    </row>
    <row r="13" spans="1:2" x14ac:dyDescent="0.25">
      <c r="A13" s="70" t="s">
        <v>795</v>
      </c>
      <c r="B13" s="10" t="s">
        <v>796</v>
      </c>
    </row>
    <row r="14" spans="1:2" ht="30" x14ac:dyDescent="0.25">
      <c r="A14" s="70" t="s">
        <v>797</v>
      </c>
      <c r="B14" s="10" t="s">
        <v>798</v>
      </c>
    </row>
    <row r="15" spans="1:2" x14ac:dyDescent="0.25">
      <c r="A15" s="70" t="s">
        <v>799</v>
      </c>
      <c r="B15" s="10" t="s">
        <v>800</v>
      </c>
    </row>
    <row r="16" spans="1:2" x14ac:dyDescent="0.25">
      <c r="A16" s="70" t="s">
        <v>801</v>
      </c>
      <c r="B16" s="10" t="s">
        <v>802</v>
      </c>
    </row>
    <row r="17" spans="1:2" x14ac:dyDescent="0.25">
      <c r="A17" s="70"/>
      <c r="B17" s="10"/>
    </row>
    <row r="18" spans="1:2" x14ac:dyDescent="0.25">
      <c r="A18" s="74" t="s">
        <v>803</v>
      </c>
      <c r="B18" s="74" t="s">
        <v>804</v>
      </c>
    </row>
    <row r="19" spans="1:2" ht="30" x14ac:dyDescent="0.25">
      <c r="A19" s="70" t="s">
        <v>805</v>
      </c>
      <c r="B19" s="10" t="s">
        <v>806</v>
      </c>
    </row>
    <row r="20" spans="1:2" x14ac:dyDescent="0.25">
      <c r="A20" s="70" t="s">
        <v>807</v>
      </c>
      <c r="B20" s="10" t="s">
        <v>808</v>
      </c>
    </row>
    <row r="21" spans="1:2" x14ac:dyDescent="0.25">
      <c r="A21" s="70" t="s">
        <v>809</v>
      </c>
      <c r="B21" s="10" t="s">
        <v>810</v>
      </c>
    </row>
    <row r="22" spans="1:2" x14ac:dyDescent="0.25">
      <c r="A22" s="70" t="s">
        <v>811</v>
      </c>
      <c r="B22" s="10" t="s">
        <v>812</v>
      </c>
    </row>
    <row r="23" spans="1:2" x14ac:dyDescent="0.25">
      <c r="A23" s="70" t="s">
        <v>813</v>
      </c>
      <c r="B23" s="10" t="s">
        <v>814</v>
      </c>
    </row>
    <row r="24" spans="1:2" x14ac:dyDescent="0.25">
      <c r="A24" s="70" t="s">
        <v>815</v>
      </c>
      <c r="B24" s="10" t="s">
        <v>816</v>
      </c>
    </row>
    <row r="25" spans="1:2" x14ac:dyDescent="0.25">
      <c r="A25" s="70"/>
      <c r="B25" s="70"/>
    </row>
    <row r="26" spans="1:2" x14ac:dyDescent="0.25">
      <c r="A26" s="75" t="s">
        <v>817</v>
      </c>
      <c r="B26" s="75" t="s">
        <v>818</v>
      </c>
    </row>
    <row r="27" spans="1:2" x14ac:dyDescent="0.25">
      <c r="A27" s="76" t="s">
        <v>819</v>
      </c>
      <c r="B27" s="77" t="s">
        <v>820</v>
      </c>
    </row>
    <row r="28" spans="1:2" x14ac:dyDescent="0.25">
      <c r="A28" s="76" t="s">
        <v>821</v>
      </c>
      <c r="B28" s="77" t="s">
        <v>822</v>
      </c>
    </row>
    <row r="29" spans="1:2" x14ac:dyDescent="0.25">
      <c r="A29" s="76" t="s">
        <v>823</v>
      </c>
      <c r="B29" s="77" t="s">
        <v>824</v>
      </c>
    </row>
    <row r="30" spans="1:2" x14ac:dyDescent="0.25">
      <c r="A30" s="76" t="s">
        <v>825</v>
      </c>
      <c r="B30" s="77" t="s">
        <v>826</v>
      </c>
    </row>
    <row r="31" spans="1:2" x14ac:dyDescent="0.25">
      <c r="A31" s="22"/>
      <c r="B31" s="22"/>
    </row>
  </sheetData>
  <pageMargins left="0.70866141732283472" right="0.70866141732283472" top="0.74803149606299213" bottom="0.74803149606299213" header="0.31496062992125984" footer="0.31496062992125984"/>
  <pageSetup paperSize="8" orientation="landscape" horizontalDpi="1200" verticalDpi="1200" r:id="rId1"/>
  <headerFoot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29308-5102-4F7F-804F-2093CA68AECE}">
  <sheetPr>
    <tabColor theme="0"/>
  </sheetPr>
  <dimension ref="A1:A2"/>
  <sheetViews>
    <sheetView topLeftCell="A10" zoomScaleNormal="100" workbookViewId="0">
      <selection activeCell="F47" sqref="F47"/>
    </sheetView>
  </sheetViews>
  <sheetFormatPr defaultRowHeight="15" x14ac:dyDescent="0.25"/>
  <cols>
    <col min="1" max="1" width="33.5703125" customWidth="1"/>
    <col min="2" max="2" width="32.42578125" customWidth="1"/>
    <col min="3" max="3" width="45.5703125" customWidth="1"/>
    <col min="4" max="4" width="97.42578125" customWidth="1"/>
    <col min="6" max="6" width="27.140625" customWidth="1"/>
    <col min="8" max="8" width="21" bestFit="1" customWidth="1"/>
  </cols>
  <sheetData>
    <row r="1" spans="1:1" x14ac:dyDescent="0.25">
      <c r="A1" s="2" t="s">
        <v>110</v>
      </c>
    </row>
    <row r="2" spans="1:1" x14ac:dyDescent="0.25">
      <c r="A2" s="1" t="s">
        <v>778</v>
      </c>
    </row>
  </sheetData>
  <pageMargins left="0.7" right="0.7" top="0.75" bottom="0.75" header="0.3" footer="0.3"/>
  <headerFooter>
    <oddFooter>&amp;L_x000D_&amp;1#&amp;"Calibri"&amp;10&amp;K000000 Sensitive</oddFooter>
  </headerFooter>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28BED-1BDB-4CEC-A1D1-B38D9F910447}">
  <sheetPr>
    <tabColor rgb="FFAFCAFF"/>
    <pageSetUpPr fitToPage="1"/>
  </sheetPr>
  <dimension ref="A1:G270"/>
  <sheetViews>
    <sheetView zoomScaleNormal="100" workbookViewId="0"/>
  </sheetViews>
  <sheetFormatPr defaultRowHeight="15" x14ac:dyDescent="0.25"/>
  <cols>
    <col min="1" max="1" width="41.28515625" customWidth="1"/>
    <col min="2" max="2" width="50" style="89" customWidth="1"/>
    <col min="3" max="3" width="36.28515625" customWidth="1"/>
    <col min="4" max="4" width="50.7109375" bestFit="1" customWidth="1"/>
    <col min="6" max="6" width="97" bestFit="1" customWidth="1"/>
    <col min="7" max="7" width="96.28515625" bestFit="1" customWidth="1"/>
  </cols>
  <sheetData>
    <row r="1" spans="1:7" x14ac:dyDescent="0.25">
      <c r="A1" s="2" t="s">
        <v>110</v>
      </c>
      <c r="B1"/>
    </row>
    <row r="2" spans="1:7" x14ac:dyDescent="0.25">
      <c r="A2" s="2" t="s">
        <v>1107</v>
      </c>
      <c r="B2" s="117" t="s">
        <v>1108</v>
      </c>
    </row>
    <row r="4" spans="1:7" ht="28.9" customHeight="1" x14ac:dyDescent="0.25">
      <c r="A4" s="4" t="s">
        <v>829</v>
      </c>
      <c r="B4" s="4" t="s">
        <v>130</v>
      </c>
      <c r="C4" s="4" t="s">
        <v>830</v>
      </c>
      <c r="D4" s="4" t="s">
        <v>831</v>
      </c>
      <c r="F4" s="4" t="s">
        <v>829</v>
      </c>
      <c r="G4" s="4" t="s">
        <v>130</v>
      </c>
    </row>
    <row r="5" spans="1:7" ht="30" x14ac:dyDescent="0.25">
      <c r="A5" s="75" t="s">
        <v>55</v>
      </c>
      <c r="B5" s="75" t="s">
        <v>599</v>
      </c>
      <c r="C5" s="118"/>
      <c r="D5" s="118"/>
      <c r="F5" s="75" t="s">
        <v>1109</v>
      </c>
      <c r="G5" s="119"/>
    </row>
    <row r="6" spans="1:7" x14ac:dyDescent="0.25">
      <c r="A6" s="121" t="s">
        <v>1110</v>
      </c>
      <c r="B6" s="121"/>
      <c r="C6" s="121"/>
      <c r="D6" s="122"/>
      <c r="F6" s="71" t="s">
        <v>1111</v>
      </c>
      <c r="G6" s="10"/>
    </row>
    <row r="7" spans="1:7" ht="45" x14ac:dyDescent="0.25">
      <c r="A7" s="71" t="s">
        <v>1110</v>
      </c>
      <c r="B7" s="84" t="s">
        <v>1112</v>
      </c>
      <c r="C7" s="75" t="s">
        <v>1109</v>
      </c>
      <c r="D7" s="22"/>
      <c r="F7" s="71" t="s">
        <v>1113</v>
      </c>
      <c r="G7" s="10"/>
    </row>
    <row r="8" spans="1:7" ht="60" x14ac:dyDescent="0.25">
      <c r="A8" s="22" t="s">
        <v>1114</v>
      </c>
      <c r="B8" s="88" t="s">
        <v>1115</v>
      </c>
      <c r="C8" s="75" t="s">
        <v>1116</v>
      </c>
      <c r="D8" s="22"/>
      <c r="F8" s="71" t="s">
        <v>1117</v>
      </c>
      <c r="G8" s="22"/>
    </row>
    <row r="9" spans="1:7" x14ac:dyDescent="0.25">
      <c r="A9" s="22" t="s">
        <v>1118</v>
      </c>
      <c r="B9" s="88" t="s">
        <v>1119</v>
      </c>
      <c r="C9" s="22" t="s">
        <v>1120</v>
      </c>
      <c r="D9" s="22"/>
      <c r="F9" s="71" t="s">
        <v>1121</v>
      </c>
      <c r="G9" s="22"/>
    </row>
    <row r="10" spans="1:7" x14ac:dyDescent="0.25">
      <c r="A10" s="22" t="s">
        <v>1122</v>
      </c>
      <c r="B10" s="88" t="s">
        <v>1123</v>
      </c>
      <c r="C10" s="22" t="s">
        <v>1120</v>
      </c>
      <c r="D10" s="22"/>
      <c r="F10" s="71" t="s">
        <v>1124</v>
      </c>
      <c r="G10" s="22"/>
    </row>
    <row r="11" spans="1:7" ht="45" x14ac:dyDescent="0.25">
      <c r="A11" s="22" t="s">
        <v>1125</v>
      </c>
      <c r="B11" s="88" t="s">
        <v>1126</v>
      </c>
      <c r="C11" s="22" t="s">
        <v>855</v>
      </c>
      <c r="D11" s="22"/>
      <c r="F11" s="71" t="s">
        <v>1127</v>
      </c>
      <c r="G11" s="22"/>
    </row>
    <row r="12" spans="1:7" x14ac:dyDescent="0.25">
      <c r="A12" s="22"/>
      <c r="B12" s="88"/>
      <c r="C12" s="22"/>
      <c r="D12" s="22"/>
      <c r="F12" s="71" t="s">
        <v>1128</v>
      </c>
      <c r="G12" s="22"/>
    </row>
    <row r="13" spans="1:7" x14ac:dyDescent="0.25">
      <c r="A13" s="121" t="s">
        <v>1129</v>
      </c>
      <c r="B13" s="121"/>
      <c r="C13" s="121"/>
      <c r="D13" s="122"/>
      <c r="F13" s="71" t="s">
        <v>1130</v>
      </c>
      <c r="G13" s="22"/>
    </row>
    <row r="14" spans="1:7" ht="30" x14ac:dyDescent="0.25">
      <c r="A14" s="22" t="s">
        <v>1131</v>
      </c>
      <c r="B14" s="88" t="s">
        <v>1132</v>
      </c>
      <c r="C14" s="75" t="s">
        <v>1133</v>
      </c>
      <c r="D14" s="22"/>
      <c r="F14" s="71" t="s">
        <v>1134</v>
      </c>
      <c r="G14" s="22"/>
    </row>
    <row r="15" spans="1:7" x14ac:dyDescent="0.25">
      <c r="A15" s="22" t="s">
        <v>1135</v>
      </c>
      <c r="B15" s="88" t="s">
        <v>1136</v>
      </c>
      <c r="C15" s="22" t="s">
        <v>855</v>
      </c>
      <c r="D15" s="22"/>
      <c r="F15" s="71" t="s">
        <v>1137</v>
      </c>
      <c r="G15" s="22"/>
    </row>
    <row r="16" spans="1:7" x14ac:dyDescent="0.25">
      <c r="A16" s="22" t="s">
        <v>1138</v>
      </c>
      <c r="B16" s="88" t="s">
        <v>1139</v>
      </c>
      <c r="C16" s="22" t="s">
        <v>1120</v>
      </c>
      <c r="D16" s="22"/>
      <c r="F16" s="22"/>
      <c r="G16" s="22"/>
    </row>
    <row r="17" spans="1:7" x14ac:dyDescent="0.25">
      <c r="A17" s="22"/>
      <c r="B17" s="88"/>
      <c r="C17" s="22"/>
      <c r="D17" s="22"/>
      <c r="F17" s="75" t="s">
        <v>1116</v>
      </c>
      <c r="G17" s="22"/>
    </row>
    <row r="18" spans="1:7" x14ac:dyDescent="0.25">
      <c r="A18" s="22"/>
      <c r="B18" s="88"/>
      <c r="C18" s="22"/>
      <c r="D18" s="22"/>
      <c r="F18" s="71" t="s">
        <v>1140</v>
      </c>
      <c r="G18" s="22"/>
    </row>
    <row r="19" spans="1:7" x14ac:dyDescent="0.25">
      <c r="A19" s="121" t="s">
        <v>1141</v>
      </c>
      <c r="B19" s="121"/>
      <c r="C19" s="121"/>
      <c r="D19" s="122"/>
      <c r="F19" s="71" t="s">
        <v>1142</v>
      </c>
      <c r="G19" s="22"/>
    </row>
    <row r="20" spans="1:7" ht="30" x14ac:dyDescent="0.25">
      <c r="A20" s="22" t="s">
        <v>1143</v>
      </c>
      <c r="B20" s="88" t="s">
        <v>1144</v>
      </c>
      <c r="C20" s="22" t="s">
        <v>1145</v>
      </c>
      <c r="D20" s="22"/>
      <c r="F20" s="71" t="s">
        <v>1146</v>
      </c>
      <c r="G20" s="22"/>
    </row>
    <row r="21" spans="1:7" x14ac:dyDescent="0.25">
      <c r="A21" s="71" t="s">
        <v>1147</v>
      </c>
      <c r="B21" s="10" t="s">
        <v>1148</v>
      </c>
      <c r="C21" s="71" t="s">
        <v>1149</v>
      </c>
      <c r="D21" s="22"/>
      <c r="F21" s="71" t="s">
        <v>1150</v>
      </c>
      <c r="G21" s="22"/>
    </row>
    <row r="22" spans="1:7" ht="30" x14ac:dyDescent="0.25">
      <c r="A22" s="71" t="s">
        <v>1151</v>
      </c>
      <c r="B22" s="10" t="s">
        <v>1152</v>
      </c>
      <c r="C22" s="22" t="s">
        <v>855</v>
      </c>
      <c r="D22" s="22"/>
      <c r="F22" s="71" t="s">
        <v>1153</v>
      </c>
      <c r="G22" s="22"/>
    </row>
    <row r="23" spans="1:7" x14ac:dyDescent="0.25">
      <c r="A23" s="71"/>
      <c r="B23" s="10"/>
      <c r="C23" s="71"/>
      <c r="D23" s="22"/>
      <c r="F23" s="71" t="s">
        <v>1154</v>
      </c>
      <c r="G23" s="22"/>
    </row>
    <row r="24" spans="1:7" x14ac:dyDescent="0.25">
      <c r="A24" s="121" t="s">
        <v>1155</v>
      </c>
      <c r="B24" s="121"/>
      <c r="C24" s="121"/>
      <c r="D24" s="122"/>
      <c r="F24" s="71" t="s">
        <v>1156</v>
      </c>
      <c r="G24" s="22"/>
    </row>
    <row r="25" spans="1:7" ht="45" x14ac:dyDescent="0.25">
      <c r="A25" s="22" t="s">
        <v>1157</v>
      </c>
      <c r="B25" s="88" t="s">
        <v>1158</v>
      </c>
      <c r="C25" s="22" t="s">
        <v>855</v>
      </c>
      <c r="D25" s="22"/>
      <c r="F25" s="71" t="s">
        <v>1159</v>
      </c>
      <c r="G25" s="22"/>
    </row>
    <row r="26" spans="1:7" ht="45" x14ac:dyDescent="0.25">
      <c r="A26" s="22" t="s">
        <v>1160</v>
      </c>
      <c r="B26" s="88" t="s">
        <v>1161</v>
      </c>
      <c r="C26" s="22" t="s">
        <v>855</v>
      </c>
      <c r="D26" s="22"/>
      <c r="F26" s="71" t="s">
        <v>1162</v>
      </c>
      <c r="G26" s="22"/>
    </row>
    <row r="27" spans="1:7" ht="30" x14ac:dyDescent="0.25">
      <c r="A27" s="22" t="s">
        <v>1163</v>
      </c>
      <c r="B27" s="88" t="s">
        <v>1164</v>
      </c>
      <c r="C27" s="75" t="s">
        <v>1165</v>
      </c>
      <c r="D27" s="22"/>
      <c r="F27" s="71" t="s">
        <v>1166</v>
      </c>
      <c r="G27" s="22"/>
    </row>
    <row r="28" spans="1:7" ht="45" x14ac:dyDescent="0.25">
      <c r="A28" s="22" t="s">
        <v>1167</v>
      </c>
      <c r="B28" s="88" t="s">
        <v>1168</v>
      </c>
      <c r="C28" s="22" t="s">
        <v>1169</v>
      </c>
      <c r="D28" s="22"/>
      <c r="F28" s="71" t="s">
        <v>1170</v>
      </c>
      <c r="G28" s="22"/>
    </row>
    <row r="29" spans="1:7" ht="60" x14ac:dyDescent="0.25">
      <c r="A29" s="22" t="s">
        <v>1171</v>
      </c>
      <c r="B29" s="88" t="s">
        <v>1172</v>
      </c>
      <c r="C29" s="22" t="s">
        <v>1169</v>
      </c>
      <c r="D29" s="22"/>
      <c r="F29" s="71" t="s">
        <v>1173</v>
      </c>
      <c r="G29" s="22"/>
    </row>
    <row r="30" spans="1:7" ht="30" x14ac:dyDescent="0.25">
      <c r="A30" s="22" t="s">
        <v>1174</v>
      </c>
      <c r="B30" s="88" t="s">
        <v>1175</v>
      </c>
      <c r="C30" s="75" t="s">
        <v>1176</v>
      </c>
      <c r="D30" s="22"/>
      <c r="F30" s="71" t="s">
        <v>611</v>
      </c>
      <c r="G30" s="22"/>
    </row>
    <row r="31" spans="1:7" ht="45" x14ac:dyDescent="0.25">
      <c r="A31" s="22" t="s">
        <v>1177</v>
      </c>
      <c r="B31" s="88" t="s">
        <v>1168</v>
      </c>
      <c r="C31" s="22" t="s">
        <v>1169</v>
      </c>
      <c r="D31" s="22"/>
      <c r="F31" s="71" t="s">
        <v>1178</v>
      </c>
      <c r="G31" s="22"/>
    </row>
    <row r="32" spans="1:7" ht="60" x14ac:dyDescent="0.25">
      <c r="A32" s="22" t="s">
        <v>1179</v>
      </c>
      <c r="B32" s="88" t="s">
        <v>1180</v>
      </c>
      <c r="C32" s="22" t="s">
        <v>1169</v>
      </c>
      <c r="D32" s="22"/>
      <c r="F32" s="71"/>
      <c r="G32" s="13"/>
    </row>
    <row r="33" spans="1:7" ht="90" x14ac:dyDescent="0.25">
      <c r="A33" s="22" t="s">
        <v>1181</v>
      </c>
      <c r="B33" s="88" t="s">
        <v>1182</v>
      </c>
      <c r="C33" s="22" t="s">
        <v>1169</v>
      </c>
      <c r="D33" s="22"/>
      <c r="F33" s="75" t="s">
        <v>1133</v>
      </c>
      <c r="G33" s="22"/>
    </row>
    <row r="34" spans="1:7" x14ac:dyDescent="0.25">
      <c r="A34" s="22"/>
      <c r="B34" s="88"/>
      <c r="C34" s="22"/>
      <c r="D34" s="22"/>
      <c r="F34" s="71" t="s">
        <v>1183</v>
      </c>
      <c r="G34" s="22"/>
    </row>
    <row r="35" spans="1:7" x14ac:dyDescent="0.25">
      <c r="A35" s="22"/>
      <c r="B35" s="88"/>
      <c r="C35" s="22"/>
      <c r="D35" s="22"/>
      <c r="F35" s="71" t="s">
        <v>1184</v>
      </c>
      <c r="G35" s="22"/>
    </row>
    <row r="36" spans="1:7" x14ac:dyDescent="0.25">
      <c r="A36" s="22"/>
      <c r="B36" s="88"/>
      <c r="C36" s="22"/>
      <c r="D36" s="22"/>
      <c r="F36" s="71" t="s">
        <v>1185</v>
      </c>
      <c r="G36" s="22"/>
    </row>
    <row r="37" spans="1:7" x14ac:dyDescent="0.25">
      <c r="F37" s="71" t="s">
        <v>1186</v>
      </c>
      <c r="G37" s="22"/>
    </row>
    <row r="38" spans="1:7" x14ac:dyDescent="0.25">
      <c r="F38" s="71" t="s">
        <v>1187</v>
      </c>
      <c r="G38" s="22"/>
    </row>
    <row r="39" spans="1:7" x14ac:dyDescent="0.25">
      <c r="F39" s="71" t="s">
        <v>1188</v>
      </c>
      <c r="G39" s="22"/>
    </row>
    <row r="40" spans="1:7" x14ac:dyDescent="0.25">
      <c r="F40" s="71" t="s">
        <v>1189</v>
      </c>
      <c r="G40" s="22"/>
    </row>
    <row r="41" spans="1:7" x14ac:dyDescent="0.25">
      <c r="F41" s="71" t="s">
        <v>1190</v>
      </c>
      <c r="G41" s="22"/>
    </row>
    <row r="42" spans="1:7" x14ac:dyDescent="0.25">
      <c r="F42" s="71" t="s">
        <v>1191</v>
      </c>
      <c r="G42" s="22"/>
    </row>
    <row r="43" spans="1:7" x14ac:dyDescent="0.25">
      <c r="F43" s="71" t="s">
        <v>1192</v>
      </c>
      <c r="G43" s="22"/>
    </row>
    <row r="44" spans="1:7" x14ac:dyDescent="0.25">
      <c r="F44" s="71" t="s">
        <v>1193</v>
      </c>
      <c r="G44" s="22"/>
    </row>
    <row r="45" spans="1:7" x14ac:dyDescent="0.25">
      <c r="F45" s="71" t="s">
        <v>1194</v>
      </c>
      <c r="G45" s="22"/>
    </row>
    <row r="46" spans="1:7" x14ac:dyDescent="0.25">
      <c r="F46" s="71"/>
      <c r="G46" s="22"/>
    </row>
    <row r="47" spans="1:7" x14ac:dyDescent="0.25">
      <c r="F47" s="75" t="s">
        <v>1195</v>
      </c>
      <c r="G47" s="22"/>
    </row>
    <row r="48" spans="1:7" x14ac:dyDescent="0.25">
      <c r="F48" s="71" t="s">
        <v>1196</v>
      </c>
      <c r="G48" s="22"/>
    </row>
    <row r="49" spans="6:7" x14ac:dyDescent="0.25">
      <c r="F49" s="22" t="s">
        <v>1197</v>
      </c>
      <c r="G49" s="22"/>
    </row>
    <row r="50" spans="6:7" x14ac:dyDescent="0.25">
      <c r="F50" s="22" t="s">
        <v>1198</v>
      </c>
      <c r="G50" s="22"/>
    </row>
    <row r="51" spans="6:7" x14ac:dyDescent="0.25">
      <c r="F51" s="22" t="s">
        <v>1199</v>
      </c>
      <c r="G51" s="22"/>
    </row>
    <row r="52" spans="6:7" x14ac:dyDescent="0.25">
      <c r="F52" s="22" t="s">
        <v>1200</v>
      </c>
      <c r="G52" s="22"/>
    </row>
    <row r="53" spans="6:7" x14ac:dyDescent="0.25">
      <c r="F53" s="22" t="s">
        <v>1201</v>
      </c>
      <c r="G53" s="22"/>
    </row>
    <row r="54" spans="6:7" x14ac:dyDescent="0.25">
      <c r="F54" s="22" t="s">
        <v>1202</v>
      </c>
      <c r="G54" s="22"/>
    </row>
    <row r="55" spans="6:7" x14ac:dyDescent="0.25">
      <c r="F55" s="22" t="s">
        <v>1203</v>
      </c>
      <c r="G55" s="22"/>
    </row>
    <row r="56" spans="6:7" x14ac:dyDescent="0.25">
      <c r="F56" s="22"/>
      <c r="G56" s="22"/>
    </row>
    <row r="57" spans="6:7" x14ac:dyDescent="0.25">
      <c r="F57" s="75" t="s">
        <v>1204</v>
      </c>
      <c r="G57" s="22"/>
    </row>
    <row r="58" spans="6:7" x14ac:dyDescent="0.25">
      <c r="F58" s="22" t="s">
        <v>1205</v>
      </c>
      <c r="G58" s="22"/>
    </row>
    <row r="59" spans="6:7" x14ac:dyDescent="0.25">
      <c r="F59" s="22" t="s">
        <v>1206</v>
      </c>
      <c r="G59" s="22"/>
    </row>
    <row r="60" spans="6:7" x14ac:dyDescent="0.25">
      <c r="F60" s="22" t="s">
        <v>1207</v>
      </c>
      <c r="G60" s="22"/>
    </row>
    <row r="61" spans="6:7" x14ac:dyDescent="0.25">
      <c r="F61" s="22" t="s">
        <v>1208</v>
      </c>
      <c r="G61" s="22"/>
    </row>
    <row r="62" spans="6:7" x14ac:dyDescent="0.25">
      <c r="F62" s="22" t="s">
        <v>1209</v>
      </c>
      <c r="G62" s="22"/>
    </row>
    <row r="63" spans="6:7" x14ac:dyDescent="0.25">
      <c r="F63" s="22" t="s">
        <v>1210</v>
      </c>
      <c r="G63" s="22"/>
    </row>
    <row r="64" spans="6:7" x14ac:dyDescent="0.25">
      <c r="F64" s="22" t="s">
        <v>1211</v>
      </c>
      <c r="G64" s="22"/>
    </row>
    <row r="65" spans="6:7" x14ac:dyDescent="0.25">
      <c r="F65" s="22" t="s">
        <v>1212</v>
      </c>
      <c r="G65" s="22"/>
    </row>
    <row r="66" spans="6:7" x14ac:dyDescent="0.25">
      <c r="F66" s="22" t="s">
        <v>1213</v>
      </c>
      <c r="G66" s="22"/>
    </row>
    <row r="67" spans="6:7" x14ac:dyDescent="0.25">
      <c r="F67" s="22" t="s">
        <v>1214</v>
      </c>
      <c r="G67" s="22"/>
    </row>
    <row r="68" spans="6:7" x14ac:dyDescent="0.25">
      <c r="F68" s="22" t="s">
        <v>1215</v>
      </c>
      <c r="G68" s="22"/>
    </row>
    <row r="69" spans="6:7" x14ac:dyDescent="0.25">
      <c r="F69" s="22" t="s">
        <v>1216</v>
      </c>
      <c r="G69" s="22"/>
    </row>
    <row r="70" spans="6:7" x14ac:dyDescent="0.25">
      <c r="F70" s="22" t="s">
        <v>1217</v>
      </c>
      <c r="G70" s="22"/>
    </row>
    <row r="71" spans="6:7" x14ac:dyDescent="0.25">
      <c r="F71" s="22"/>
      <c r="G71" s="22"/>
    </row>
    <row r="72" spans="6:7" x14ac:dyDescent="0.25">
      <c r="F72" s="22"/>
      <c r="G72" s="22"/>
    </row>
    <row r="73" spans="6:7" x14ac:dyDescent="0.25">
      <c r="F73" s="22"/>
      <c r="G73" s="22"/>
    </row>
    <row r="74" spans="6:7" x14ac:dyDescent="0.25">
      <c r="F74" s="22"/>
      <c r="G74" s="22"/>
    </row>
    <row r="75" spans="6:7" x14ac:dyDescent="0.25">
      <c r="F75" s="22"/>
      <c r="G75" s="22"/>
    </row>
    <row r="76" spans="6:7" x14ac:dyDescent="0.25">
      <c r="F76" s="22"/>
      <c r="G76" s="22"/>
    </row>
    <row r="77" spans="6:7" x14ac:dyDescent="0.25">
      <c r="F77" s="22"/>
      <c r="G77" s="22"/>
    </row>
    <row r="78" spans="6:7" x14ac:dyDescent="0.25">
      <c r="F78" s="22"/>
      <c r="G78" s="22"/>
    </row>
    <row r="79" spans="6:7" x14ac:dyDescent="0.25">
      <c r="F79" s="22"/>
      <c r="G79" s="22"/>
    </row>
    <row r="80" spans="6:7" x14ac:dyDescent="0.25">
      <c r="F80" s="22"/>
      <c r="G80" s="22"/>
    </row>
    <row r="81" spans="6:7" x14ac:dyDescent="0.25">
      <c r="F81" s="22"/>
      <c r="G81" s="22"/>
    </row>
    <row r="82" spans="6:7" x14ac:dyDescent="0.25">
      <c r="F82" s="22"/>
      <c r="G82" s="22"/>
    </row>
    <row r="83" spans="6:7" x14ac:dyDescent="0.25">
      <c r="F83" s="22"/>
      <c r="G83" s="22"/>
    </row>
    <row r="84" spans="6:7" x14ac:dyDescent="0.25">
      <c r="F84" s="22"/>
      <c r="G84" s="22"/>
    </row>
    <row r="85" spans="6:7" x14ac:dyDescent="0.25">
      <c r="F85" s="22"/>
      <c r="G85" s="22"/>
    </row>
    <row r="86" spans="6:7" x14ac:dyDescent="0.25">
      <c r="F86" s="22"/>
      <c r="G86" s="22"/>
    </row>
    <row r="87" spans="6:7" x14ac:dyDescent="0.25">
      <c r="F87" s="22"/>
      <c r="G87" s="22"/>
    </row>
    <row r="88" spans="6:7" x14ac:dyDescent="0.25">
      <c r="F88" s="22"/>
      <c r="G88" s="22"/>
    </row>
    <row r="89" spans="6:7" x14ac:dyDescent="0.25">
      <c r="F89" s="22"/>
      <c r="G89" s="22"/>
    </row>
    <row r="90" spans="6:7" x14ac:dyDescent="0.25">
      <c r="F90" s="22"/>
      <c r="G90" s="22"/>
    </row>
    <row r="91" spans="6:7" x14ac:dyDescent="0.25">
      <c r="F91" s="22"/>
      <c r="G91" s="22"/>
    </row>
    <row r="92" spans="6:7" x14ac:dyDescent="0.25">
      <c r="F92" s="22"/>
      <c r="G92" s="22"/>
    </row>
    <row r="93" spans="6:7" x14ac:dyDescent="0.25">
      <c r="F93" s="22"/>
      <c r="G93" s="22"/>
    </row>
    <row r="94" spans="6:7" x14ac:dyDescent="0.25">
      <c r="F94" s="22"/>
      <c r="G94" s="22"/>
    </row>
    <row r="95" spans="6:7" x14ac:dyDescent="0.25">
      <c r="F95" s="22"/>
      <c r="G95" s="22"/>
    </row>
    <row r="96" spans="6:7" x14ac:dyDescent="0.25">
      <c r="F96" s="22"/>
      <c r="G96" s="22"/>
    </row>
    <row r="97" spans="6:7" x14ac:dyDescent="0.25">
      <c r="F97" s="22"/>
      <c r="G97" s="22"/>
    </row>
    <row r="98" spans="6:7" x14ac:dyDescent="0.25">
      <c r="F98" s="22"/>
      <c r="G98" s="22"/>
    </row>
    <row r="99" spans="6:7" x14ac:dyDescent="0.25">
      <c r="F99" s="22"/>
      <c r="G99" s="22"/>
    </row>
    <row r="100" spans="6:7" x14ac:dyDescent="0.25">
      <c r="F100" s="22"/>
      <c r="G100" s="22"/>
    </row>
    <row r="101" spans="6:7" x14ac:dyDescent="0.25">
      <c r="F101" s="22"/>
      <c r="G101" s="22"/>
    </row>
    <row r="102" spans="6:7" x14ac:dyDescent="0.25">
      <c r="F102" s="22"/>
      <c r="G102" s="22"/>
    </row>
    <row r="103" spans="6:7" x14ac:dyDescent="0.25">
      <c r="F103" s="22"/>
      <c r="G103" s="22"/>
    </row>
    <row r="104" spans="6:7" x14ac:dyDescent="0.25">
      <c r="F104" s="22"/>
      <c r="G104" s="22"/>
    </row>
    <row r="105" spans="6:7" x14ac:dyDescent="0.25">
      <c r="F105" s="22"/>
      <c r="G105" s="22"/>
    </row>
    <row r="106" spans="6:7" x14ac:dyDescent="0.25">
      <c r="F106" s="22"/>
      <c r="G106" s="22"/>
    </row>
    <row r="107" spans="6:7" x14ac:dyDescent="0.25">
      <c r="F107" s="22"/>
      <c r="G107" s="22"/>
    </row>
    <row r="108" spans="6:7" x14ac:dyDescent="0.25">
      <c r="F108" s="22"/>
      <c r="G108" s="22"/>
    </row>
    <row r="109" spans="6:7" x14ac:dyDescent="0.25">
      <c r="F109" s="22"/>
      <c r="G109" s="22"/>
    </row>
    <row r="110" spans="6:7" x14ac:dyDescent="0.25">
      <c r="F110" s="22"/>
      <c r="G110" s="22"/>
    </row>
    <row r="111" spans="6:7" x14ac:dyDescent="0.25">
      <c r="F111" s="22"/>
      <c r="G111" s="22"/>
    </row>
    <row r="112" spans="6:7" x14ac:dyDescent="0.25">
      <c r="F112" s="22"/>
      <c r="G112" s="22"/>
    </row>
    <row r="113" spans="6:7" x14ac:dyDescent="0.25">
      <c r="F113" s="22"/>
      <c r="G113" s="22"/>
    </row>
    <row r="114" spans="6:7" x14ac:dyDescent="0.25">
      <c r="F114" s="22"/>
      <c r="G114" s="22"/>
    </row>
    <row r="115" spans="6:7" x14ac:dyDescent="0.25">
      <c r="F115" s="22"/>
      <c r="G115" s="22"/>
    </row>
    <row r="116" spans="6:7" x14ac:dyDescent="0.25">
      <c r="F116" s="22"/>
      <c r="G116" s="22"/>
    </row>
    <row r="117" spans="6:7" x14ac:dyDescent="0.25">
      <c r="F117" s="22"/>
      <c r="G117" s="22"/>
    </row>
    <row r="118" spans="6:7" x14ac:dyDescent="0.25">
      <c r="F118" s="22"/>
      <c r="G118" s="22"/>
    </row>
    <row r="119" spans="6:7" x14ac:dyDescent="0.25">
      <c r="F119" s="22"/>
      <c r="G119" s="22"/>
    </row>
    <row r="120" spans="6:7" x14ac:dyDescent="0.25">
      <c r="F120" s="22"/>
      <c r="G120" s="22"/>
    </row>
    <row r="121" spans="6:7" x14ac:dyDescent="0.25">
      <c r="F121" s="22"/>
      <c r="G121" s="22"/>
    </row>
    <row r="122" spans="6:7" x14ac:dyDescent="0.25">
      <c r="F122" s="22"/>
      <c r="G122" s="22"/>
    </row>
    <row r="123" spans="6:7" x14ac:dyDescent="0.25">
      <c r="F123" s="22"/>
      <c r="G123" s="22"/>
    </row>
    <row r="124" spans="6:7" x14ac:dyDescent="0.25">
      <c r="F124" s="22"/>
      <c r="G124" s="22"/>
    </row>
    <row r="125" spans="6:7" x14ac:dyDescent="0.25">
      <c r="F125" s="22"/>
      <c r="G125" s="22"/>
    </row>
    <row r="126" spans="6:7" x14ac:dyDescent="0.25">
      <c r="F126" s="22"/>
      <c r="G126" s="22"/>
    </row>
    <row r="127" spans="6:7" x14ac:dyDescent="0.25">
      <c r="F127" s="22"/>
      <c r="G127" s="22"/>
    </row>
    <row r="128" spans="6:7" x14ac:dyDescent="0.25">
      <c r="F128" s="22"/>
      <c r="G128" s="22"/>
    </row>
    <row r="129" spans="6:7" x14ac:dyDescent="0.25">
      <c r="F129" s="22"/>
      <c r="G129" s="22"/>
    </row>
    <row r="130" spans="6:7" x14ac:dyDescent="0.25">
      <c r="F130" s="22"/>
      <c r="G130" s="22"/>
    </row>
    <row r="131" spans="6:7" x14ac:dyDescent="0.25">
      <c r="F131" s="22"/>
      <c r="G131" s="22"/>
    </row>
    <row r="132" spans="6:7" x14ac:dyDescent="0.25">
      <c r="F132" s="22"/>
      <c r="G132" s="22"/>
    </row>
    <row r="133" spans="6:7" x14ac:dyDescent="0.25">
      <c r="F133" s="22"/>
      <c r="G133" s="22"/>
    </row>
    <row r="134" spans="6:7" x14ac:dyDescent="0.25">
      <c r="F134" s="22"/>
      <c r="G134" s="22"/>
    </row>
    <row r="135" spans="6:7" x14ac:dyDescent="0.25">
      <c r="F135" s="22"/>
      <c r="G135" s="22"/>
    </row>
    <row r="136" spans="6:7" x14ac:dyDescent="0.25">
      <c r="F136" s="22"/>
      <c r="G136" s="22"/>
    </row>
    <row r="137" spans="6:7" x14ac:dyDescent="0.25">
      <c r="F137" s="22"/>
      <c r="G137" s="22"/>
    </row>
    <row r="138" spans="6:7" x14ac:dyDescent="0.25">
      <c r="F138" s="22"/>
      <c r="G138" s="22"/>
    </row>
    <row r="139" spans="6:7" x14ac:dyDescent="0.25">
      <c r="F139" s="22"/>
      <c r="G139" s="22"/>
    </row>
    <row r="140" spans="6:7" x14ac:dyDescent="0.25">
      <c r="F140" s="22"/>
      <c r="G140" s="22"/>
    </row>
    <row r="141" spans="6:7" x14ac:dyDescent="0.25">
      <c r="F141" s="22"/>
      <c r="G141" s="22"/>
    </row>
    <row r="142" spans="6:7" x14ac:dyDescent="0.25">
      <c r="F142" s="22"/>
      <c r="G142" s="22"/>
    </row>
    <row r="143" spans="6:7" x14ac:dyDescent="0.25">
      <c r="F143" s="22"/>
      <c r="G143" s="22"/>
    </row>
    <row r="144" spans="6:7" x14ac:dyDescent="0.25">
      <c r="F144" s="22"/>
      <c r="G144" s="22"/>
    </row>
    <row r="145" spans="6:7" x14ac:dyDescent="0.25">
      <c r="F145" s="22"/>
      <c r="G145" s="22"/>
    </row>
    <row r="146" spans="6:7" x14ac:dyDescent="0.25">
      <c r="F146" s="22"/>
      <c r="G146" s="22"/>
    </row>
    <row r="147" spans="6:7" x14ac:dyDescent="0.25">
      <c r="F147" s="22"/>
      <c r="G147" s="22"/>
    </row>
    <row r="148" spans="6:7" x14ac:dyDescent="0.25">
      <c r="F148" s="22"/>
      <c r="G148" s="22"/>
    </row>
    <row r="149" spans="6:7" x14ac:dyDescent="0.25">
      <c r="F149" s="22"/>
      <c r="G149" s="22"/>
    </row>
    <row r="150" spans="6:7" x14ac:dyDescent="0.25">
      <c r="F150" s="22"/>
      <c r="G150" s="22"/>
    </row>
    <row r="151" spans="6:7" x14ac:dyDescent="0.25">
      <c r="F151" s="22"/>
      <c r="G151" s="22"/>
    </row>
    <row r="152" spans="6:7" x14ac:dyDescent="0.25">
      <c r="F152" s="22"/>
      <c r="G152" s="22"/>
    </row>
    <row r="153" spans="6:7" x14ac:dyDescent="0.25">
      <c r="F153" s="22"/>
      <c r="G153" s="22"/>
    </row>
    <row r="154" spans="6:7" x14ac:dyDescent="0.25">
      <c r="F154" s="22"/>
      <c r="G154" s="22"/>
    </row>
    <row r="155" spans="6:7" x14ac:dyDescent="0.25">
      <c r="F155" s="22"/>
      <c r="G155" s="22"/>
    </row>
    <row r="156" spans="6:7" x14ac:dyDescent="0.25">
      <c r="F156" s="22"/>
      <c r="G156" s="22"/>
    </row>
    <row r="157" spans="6:7" x14ac:dyDescent="0.25">
      <c r="F157" s="22"/>
      <c r="G157" s="22"/>
    </row>
    <row r="158" spans="6:7" x14ac:dyDescent="0.25">
      <c r="F158" s="22"/>
      <c r="G158" s="22"/>
    </row>
    <row r="159" spans="6:7" x14ac:dyDescent="0.25">
      <c r="F159" s="22"/>
      <c r="G159" s="22"/>
    </row>
    <row r="160" spans="6:7" x14ac:dyDescent="0.25">
      <c r="F160" s="22"/>
      <c r="G160" s="22"/>
    </row>
    <row r="161" spans="6:7" x14ac:dyDescent="0.25">
      <c r="F161" s="22"/>
      <c r="G161" s="22"/>
    </row>
    <row r="162" spans="6:7" x14ac:dyDescent="0.25">
      <c r="F162" s="22"/>
      <c r="G162" s="22"/>
    </row>
    <row r="163" spans="6:7" x14ac:dyDescent="0.25">
      <c r="F163" s="22"/>
      <c r="G163" s="22"/>
    </row>
    <row r="164" spans="6:7" x14ac:dyDescent="0.25">
      <c r="F164" s="22"/>
      <c r="G164" s="22"/>
    </row>
    <row r="165" spans="6:7" x14ac:dyDescent="0.25">
      <c r="F165" s="22"/>
      <c r="G165" s="22"/>
    </row>
    <row r="166" spans="6:7" x14ac:dyDescent="0.25">
      <c r="F166" s="22"/>
      <c r="G166" s="22"/>
    </row>
    <row r="167" spans="6:7" x14ac:dyDescent="0.25">
      <c r="F167" s="22"/>
      <c r="G167" s="22"/>
    </row>
    <row r="168" spans="6:7" x14ac:dyDescent="0.25">
      <c r="F168" s="22"/>
      <c r="G168" s="22"/>
    </row>
    <row r="169" spans="6:7" x14ac:dyDescent="0.25">
      <c r="F169" s="22"/>
      <c r="G169" s="22"/>
    </row>
    <row r="170" spans="6:7" x14ac:dyDescent="0.25">
      <c r="F170" s="22"/>
      <c r="G170" s="22"/>
    </row>
    <row r="171" spans="6:7" x14ac:dyDescent="0.25">
      <c r="F171" s="22"/>
      <c r="G171" s="22"/>
    </row>
    <row r="172" spans="6:7" x14ac:dyDescent="0.25">
      <c r="F172" s="22"/>
      <c r="G172" s="22"/>
    </row>
    <row r="173" spans="6:7" x14ac:dyDescent="0.25">
      <c r="F173" s="22"/>
      <c r="G173" s="22"/>
    </row>
    <row r="174" spans="6:7" x14ac:dyDescent="0.25">
      <c r="F174" s="22"/>
      <c r="G174" s="22"/>
    </row>
    <row r="175" spans="6:7" x14ac:dyDescent="0.25">
      <c r="F175" s="22"/>
      <c r="G175" s="22"/>
    </row>
    <row r="176" spans="6:7" x14ac:dyDescent="0.25">
      <c r="F176" s="22"/>
      <c r="G176" s="22"/>
    </row>
    <row r="177" spans="6:7" x14ac:dyDescent="0.25">
      <c r="F177" s="22"/>
      <c r="G177" s="22"/>
    </row>
    <row r="178" spans="6:7" x14ac:dyDescent="0.25">
      <c r="F178" s="22"/>
      <c r="G178" s="22"/>
    </row>
    <row r="179" spans="6:7" x14ac:dyDescent="0.25">
      <c r="F179" s="22"/>
      <c r="G179" s="22"/>
    </row>
    <row r="180" spans="6:7" x14ac:dyDescent="0.25">
      <c r="F180" s="22"/>
      <c r="G180" s="22"/>
    </row>
    <row r="181" spans="6:7" x14ac:dyDescent="0.25">
      <c r="F181" s="22"/>
      <c r="G181" s="22"/>
    </row>
    <row r="182" spans="6:7" x14ac:dyDescent="0.25">
      <c r="F182" s="22"/>
      <c r="G182" s="22"/>
    </row>
    <row r="183" spans="6:7" x14ac:dyDescent="0.25">
      <c r="F183" s="22"/>
      <c r="G183" s="22"/>
    </row>
    <row r="184" spans="6:7" x14ac:dyDescent="0.25">
      <c r="F184" s="22"/>
      <c r="G184" s="22"/>
    </row>
    <row r="185" spans="6:7" x14ac:dyDescent="0.25">
      <c r="F185" s="22"/>
      <c r="G185" s="22"/>
    </row>
    <row r="186" spans="6:7" x14ac:dyDescent="0.25">
      <c r="F186" s="22"/>
      <c r="G186" s="22"/>
    </row>
    <row r="187" spans="6:7" x14ac:dyDescent="0.25">
      <c r="F187" s="22"/>
      <c r="G187" s="22"/>
    </row>
    <row r="188" spans="6:7" x14ac:dyDescent="0.25">
      <c r="F188" s="22"/>
      <c r="G188" s="22"/>
    </row>
    <row r="189" spans="6:7" x14ac:dyDescent="0.25">
      <c r="F189" s="22"/>
      <c r="G189" s="22"/>
    </row>
    <row r="190" spans="6:7" x14ac:dyDescent="0.25">
      <c r="F190" s="22"/>
      <c r="G190" s="22"/>
    </row>
    <row r="191" spans="6:7" x14ac:dyDescent="0.25">
      <c r="F191" s="22"/>
      <c r="G191" s="22"/>
    </row>
    <row r="192" spans="6:7" x14ac:dyDescent="0.25">
      <c r="F192" s="22"/>
      <c r="G192" s="22"/>
    </row>
    <row r="193" spans="6:7" x14ac:dyDescent="0.25">
      <c r="F193" s="22"/>
      <c r="G193" s="22"/>
    </row>
    <row r="194" spans="6:7" x14ac:dyDescent="0.25">
      <c r="F194" s="22"/>
      <c r="G194" s="22"/>
    </row>
    <row r="195" spans="6:7" x14ac:dyDescent="0.25">
      <c r="F195" s="22"/>
      <c r="G195" s="22"/>
    </row>
    <row r="196" spans="6:7" x14ac:dyDescent="0.25">
      <c r="F196" s="22"/>
      <c r="G196" s="22"/>
    </row>
    <row r="197" spans="6:7" x14ac:dyDescent="0.25">
      <c r="F197" s="22"/>
      <c r="G197" s="22"/>
    </row>
    <row r="198" spans="6:7" x14ac:dyDescent="0.25">
      <c r="F198" s="22"/>
      <c r="G198" s="22"/>
    </row>
    <row r="199" spans="6:7" x14ac:dyDescent="0.25">
      <c r="F199" s="22"/>
      <c r="G199" s="22"/>
    </row>
    <row r="200" spans="6:7" x14ac:dyDescent="0.25">
      <c r="F200" s="22"/>
      <c r="G200" s="22"/>
    </row>
    <row r="201" spans="6:7" x14ac:dyDescent="0.25">
      <c r="F201" s="22"/>
      <c r="G201" s="22"/>
    </row>
    <row r="202" spans="6:7" x14ac:dyDescent="0.25">
      <c r="F202" s="22"/>
      <c r="G202" s="22"/>
    </row>
    <row r="203" spans="6:7" x14ac:dyDescent="0.25">
      <c r="F203" s="22"/>
      <c r="G203" s="22"/>
    </row>
    <row r="204" spans="6:7" x14ac:dyDescent="0.25">
      <c r="F204" s="22"/>
      <c r="G204" s="22"/>
    </row>
    <row r="205" spans="6:7" x14ac:dyDescent="0.25">
      <c r="F205" s="22"/>
      <c r="G205" s="22"/>
    </row>
    <row r="206" spans="6:7" x14ac:dyDescent="0.25">
      <c r="F206" s="22"/>
      <c r="G206" s="22"/>
    </row>
    <row r="207" spans="6:7" x14ac:dyDescent="0.25">
      <c r="F207" s="22"/>
      <c r="G207" s="22"/>
    </row>
    <row r="208" spans="6:7" x14ac:dyDescent="0.25">
      <c r="F208" s="22"/>
      <c r="G208" s="22"/>
    </row>
    <row r="209" spans="6:7" x14ac:dyDescent="0.25">
      <c r="F209" s="22"/>
      <c r="G209" s="22"/>
    </row>
    <row r="210" spans="6:7" x14ac:dyDescent="0.25">
      <c r="F210" s="22"/>
      <c r="G210" s="22"/>
    </row>
    <row r="211" spans="6:7" x14ac:dyDescent="0.25">
      <c r="F211" s="22"/>
      <c r="G211" s="22"/>
    </row>
    <row r="212" spans="6:7" x14ac:dyDescent="0.25">
      <c r="F212" s="22"/>
      <c r="G212" s="22"/>
    </row>
    <row r="213" spans="6:7" x14ac:dyDescent="0.25">
      <c r="F213" s="22"/>
      <c r="G213" s="22"/>
    </row>
    <row r="214" spans="6:7" x14ac:dyDescent="0.25">
      <c r="F214" s="22"/>
      <c r="G214" s="22"/>
    </row>
    <row r="215" spans="6:7" x14ac:dyDescent="0.25">
      <c r="F215" s="22"/>
      <c r="G215" s="22"/>
    </row>
    <row r="216" spans="6:7" x14ac:dyDescent="0.25">
      <c r="F216" s="22"/>
      <c r="G216" s="22"/>
    </row>
    <row r="217" spans="6:7" x14ac:dyDescent="0.25">
      <c r="F217" s="22"/>
      <c r="G217" s="22"/>
    </row>
    <row r="218" spans="6:7" x14ac:dyDescent="0.25">
      <c r="F218" s="22"/>
      <c r="G218" s="22"/>
    </row>
    <row r="219" spans="6:7" x14ac:dyDescent="0.25">
      <c r="F219" s="22"/>
      <c r="G219" s="22"/>
    </row>
    <row r="220" spans="6:7" x14ac:dyDescent="0.25">
      <c r="F220" s="22"/>
      <c r="G220" s="22"/>
    </row>
    <row r="221" spans="6:7" x14ac:dyDescent="0.25">
      <c r="F221" s="22"/>
      <c r="G221" s="22"/>
    </row>
    <row r="222" spans="6:7" x14ac:dyDescent="0.25">
      <c r="F222" s="22"/>
      <c r="G222" s="22"/>
    </row>
    <row r="223" spans="6:7" x14ac:dyDescent="0.25">
      <c r="F223" s="22"/>
      <c r="G223" s="22"/>
    </row>
    <row r="224" spans="6:7" x14ac:dyDescent="0.25">
      <c r="F224" s="22"/>
      <c r="G224" s="22"/>
    </row>
    <row r="225" spans="6:7" x14ac:dyDescent="0.25">
      <c r="F225" s="22"/>
      <c r="G225" s="22"/>
    </row>
    <row r="226" spans="6:7" x14ac:dyDescent="0.25">
      <c r="F226" s="22"/>
      <c r="G226" s="22"/>
    </row>
    <row r="227" spans="6:7" x14ac:dyDescent="0.25">
      <c r="F227" s="22"/>
      <c r="G227" s="22"/>
    </row>
    <row r="228" spans="6:7" x14ac:dyDescent="0.25">
      <c r="F228" s="22"/>
      <c r="G228" s="22"/>
    </row>
    <row r="229" spans="6:7" x14ac:dyDescent="0.25">
      <c r="F229" s="22"/>
      <c r="G229" s="22"/>
    </row>
    <row r="230" spans="6:7" x14ac:dyDescent="0.25">
      <c r="F230" s="22"/>
      <c r="G230" s="22"/>
    </row>
    <row r="231" spans="6:7" x14ac:dyDescent="0.25">
      <c r="F231" s="22"/>
      <c r="G231" s="22"/>
    </row>
    <row r="232" spans="6:7" x14ac:dyDescent="0.25">
      <c r="F232" s="22"/>
      <c r="G232" s="22"/>
    </row>
    <row r="233" spans="6:7" x14ac:dyDescent="0.25">
      <c r="F233" s="22"/>
      <c r="G233" s="22"/>
    </row>
    <row r="234" spans="6:7" x14ac:dyDescent="0.25">
      <c r="F234" s="22"/>
      <c r="G234" s="22"/>
    </row>
    <row r="235" spans="6:7" x14ac:dyDescent="0.25">
      <c r="F235" s="22"/>
      <c r="G235" s="22"/>
    </row>
    <row r="236" spans="6:7" x14ac:dyDescent="0.25">
      <c r="F236" s="22"/>
      <c r="G236" s="22"/>
    </row>
    <row r="237" spans="6:7" x14ac:dyDescent="0.25">
      <c r="F237" s="22"/>
      <c r="G237" s="22"/>
    </row>
    <row r="238" spans="6:7" x14ac:dyDescent="0.25">
      <c r="F238" s="22"/>
      <c r="G238" s="22"/>
    </row>
    <row r="239" spans="6:7" x14ac:dyDescent="0.25">
      <c r="F239" s="22"/>
      <c r="G239" s="22"/>
    </row>
    <row r="240" spans="6:7" x14ac:dyDescent="0.25">
      <c r="F240" s="22"/>
      <c r="G240" s="22"/>
    </row>
    <row r="241" spans="6:7" x14ac:dyDescent="0.25">
      <c r="F241" s="22"/>
      <c r="G241" s="22"/>
    </row>
    <row r="242" spans="6:7" x14ac:dyDescent="0.25">
      <c r="F242" s="22"/>
      <c r="G242" s="22"/>
    </row>
    <row r="243" spans="6:7" x14ac:dyDescent="0.25">
      <c r="F243" s="22"/>
      <c r="G243" s="22"/>
    </row>
    <row r="244" spans="6:7" x14ac:dyDescent="0.25">
      <c r="F244" s="22"/>
      <c r="G244" s="22"/>
    </row>
    <row r="245" spans="6:7" x14ac:dyDescent="0.25">
      <c r="F245" s="22"/>
      <c r="G245" s="22"/>
    </row>
    <row r="246" spans="6:7" x14ac:dyDescent="0.25">
      <c r="F246" s="22"/>
      <c r="G246" s="22"/>
    </row>
    <row r="247" spans="6:7" x14ac:dyDescent="0.25">
      <c r="F247" s="22"/>
      <c r="G247" s="22"/>
    </row>
    <row r="248" spans="6:7" x14ac:dyDescent="0.25">
      <c r="F248" s="22"/>
      <c r="G248" s="22"/>
    </row>
    <row r="249" spans="6:7" x14ac:dyDescent="0.25">
      <c r="F249" s="22"/>
      <c r="G249" s="22"/>
    </row>
    <row r="250" spans="6:7" x14ac:dyDescent="0.25">
      <c r="F250" s="22"/>
      <c r="G250" s="22"/>
    </row>
    <row r="251" spans="6:7" x14ac:dyDescent="0.25">
      <c r="F251" s="22"/>
      <c r="G251" s="22"/>
    </row>
    <row r="252" spans="6:7" x14ac:dyDescent="0.25">
      <c r="F252" s="22"/>
      <c r="G252" s="22"/>
    </row>
    <row r="253" spans="6:7" x14ac:dyDescent="0.25">
      <c r="F253" s="22"/>
      <c r="G253" s="22"/>
    </row>
    <row r="254" spans="6:7" x14ac:dyDescent="0.25">
      <c r="F254" s="22"/>
      <c r="G254" s="22"/>
    </row>
    <row r="255" spans="6:7" x14ac:dyDescent="0.25">
      <c r="F255" s="22"/>
      <c r="G255" s="22"/>
    </row>
    <row r="256" spans="6:7" x14ac:dyDescent="0.25">
      <c r="F256" s="22"/>
      <c r="G256" s="22"/>
    </row>
    <row r="257" spans="6:7" x14ac:dyDescent="0.25">
      <c r="F257" s="22"/>
      <c r="G257" s="22"/>
    </row>
    <row r="258" spans="6:7" x14ac:dyDescent="0.25">
      <c r="F258" s="22"/>
      <c r="G258" s="22"/>
    </row>
    <row r="259" spans="6:7" x14ac:dyDescent="0.25">
      <c r="F259" s="22"/>
      <c r="G259" s="22"/>
    </row>
    <row r="260" spans="6:7" x14ac:dyDescent="0.25">
      <c r="F260" s="22"/>
      <c r="G260" s="22"/>
    </row>
    <row r="261" spans="6:7" x14ac:dyDescent="0.25">
      <c r="F261" s="22"/>
      <c r="G261" s="22"/>
    </row>
    <row r="262" spans="6:7" x14ac:dyDescent="0.25">
      <c r="F262" s="22"/>
      <c r="G262" s="22"/>
    </row>
    <row r="263" spans="6:7" x14ac:dyDescent="0.25">
      <c r="F263" s="22"/>
      <c r="G263" s="22"/>
    </row>
    <row r="264" spans="6:7" x14ac:dyDescent="0.25">
      <c r="F264" s="22"/>
      <c r="G264" s="22"/>
    </row>
    <row r="265" spans="6:7" x14ac:dyDescent="0.25">
      <c r="F265" s="22"/>
      <c r="G265" s="22"/>
    </row>
    <row r="266" spans="6:7" x14ac:dyDescent="0.25">
      <c r="F266" s="22"/>
      <c r="G266" s="22"/>
    </row>
    <row r="267" spans="6:7" x14ac:dyDescent="0.25">
      <c r="F267" s="22"/>
      <c r="G267" s="22"/>
    </row>
    <row r="268" spans="6:7" x14ac:dyDescent="0.25">
      <c r="F268" s="22"/>
      <c r="G268" s="22"/>
    </row>
    <row r="269" spans="6:7" x14ac:dyDescent="0.25">
      <c r="F269" s="22"/>
      <c r="G269" s="22"/>
    </row>
    <row r="270" spans="6:7" x14ac:dyDescent="0.25">
      <c r="F270" s="22"/>
      <c r="G270" s="22"/>
    </row>
  </sheetData>
  <pageMargins left="0.7" right="0.7" top="0.75" bottom="0.75" header="0.3" footer="0.3"/>
  <pageSetup paperSize="8" scale="50" fitToHeight="0" orientation="landscape" horizontalDpi="1200" verticalDpi="1200" r:id="rId1"/>
  <headerFoot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09913-BECA-4128-96E2-F2AF1573AD18}">
  <sheetPr>
    <tabColor rgb="FFAFCAFF"/>
    <pageSetUpPr fitToPage="1"/>
  </sheetPr>
  <dimension ref="A1:F46"/>
  <sheetViews>
    <sheetView tabSelected="1" zoomScaleNormal="100" workbookViewId="0"/>
  </sheetViews>
  <sheetFormatPr defaultRowHeight="15" x14ac:dyDescent="0.25"/>
  <cols>
    <col min="1" max="1" width="41.28515625" customWidth="1"/>
    <col min="2" max="2" width="69.42578125" style="89" customWidth="1"/>
    <col min="3" max="3" width="36.28515625" style="89" customWidth="1"/>
    <col min="4" max="4" width="50.7109375" bestFit="1" customWidth="1"/>
    <col min="6" max="6" width="23.28515625" customWidth="1"/>
  </cols>
  <sheetData>
    <row r="1" spans="1:6" x14ac:dyDescent="0.25">
      <c r="A1" s="2" t="s">
        <v>110</v>
      </c>
      <c r="B1"/>
      <c r="C1"/>
    </row>
    <row r="2" spans="1:6" x14ac:dyDescent="0.25">
      <c r="A2" s="2" t="s">
        <v>1107</v>
      </c>
      <c r="B2" s="117" t="s">
        <v>1218</v>
      </c>
      <c r="C2"/>
    </row>
    <row r="4" spans="1:6" ht="28.9" customHeight="1" x14ac:dyDescent="0.25">
      <c r="A4" s="4" t="s">
        <v>829</v>
      </c>
      <c r="B4" s="4" t="s">
        <v>130</v>
      </c>
      <c r="C4" s="4" t="s">
        <v>830</v>
      </c>
      <c r="D4" s="4" t="s">
        <v>831</v>
      </c>
      <c r="F4" s="4" t="s">
        <v>829</v>
      </c>
    </row>
    <row r="5" spans="1:6" x14ac:dyDescent="0.25">
      <c r="A5" s="75" t="s">
        <v>1219</v>
      </c>
      <c r="B5" s="75" t="s">
        <v>1220</v>
      </c>
      <c r="C5" s="118"/>
      <c r="D5" s="118"/>
      <c r="F5" s="75" t="s">
        <v>1221</v>
      </c>
    </row>
    <row r="6" spans="1:6" x14ac:dyDescent="0.25">
      <c r="A6" s="121" t="s">
        <v>1222</v>
      </c>
      <c r="B6" s="121"/>
      <c r="C6" s="121"/>
      <c r="D6" s="122"/>
      <c r="F6" s="123" t="s">
        <v>1223</v>
      </c>
    </row>
    <row r="7" spans="1:6" x14ac:dyDescent="0.25">
      <c r="A7" s="22" t="s">
        <v>1224</v>
      </c>
      <c r="B7" s="88" t="s">
        <v>1225</v>
      </c>
      <c r="C7" s="22" t="s">
        <v>855</v>
      </c>
      <c r="D7" s="22"/>
      <c r="F7" s="123" t="s">
        <v>1226</v>
      </c>
    </row>
    <row r="8" spans="1:6" x14ac:dyDescent="0.25">
      <c r="A8" s="22" t="s">
        <v>1227</v>
      </c>
      <c r="B8" s="124" t="s">
        <v>1228</v>
      </c>
      <c r="C8" s="22" t="s">
        <v>855</v>
      </c>
      <c r="D8" s="22"/>
      <c r="F8" s="123" t="s">
        <v>1229</v>
      </c>
    </row>
    <row r="9" spans="1:6" x14ac:dyDescent="0.25">
      <c r="A9" s="22" t="s">
        <v>1230</v>
      </c>
      <c r="B9" s="88" t="s">
        <v>1231</v>
      </c>
      <c r="C9" s="22" t="s">
        <v>855</v>
      </c>
      <c r="D9" s="22"/>
      <c r="F9" s="123" t="s">
        <v>1232</v>
      </c>
    </row>
    <row r="10" spans="1:6" x14ac:dyDescent="0.25">
      <c r="A10" s="22" t="s">
        <v>1233</v>
      </c>
      <c r="B10" s="88" t="s">
        <v>1234</v>
      </c>
      <c r="C10" s="88" t="s">
        <v>1235</v>
      </c>
      <c r="D10" s="22"/>
      <c r="F10" s="123" t="s">
        <v>1236</v>
      </c>
    </row>
    <row r="11" spans="1:6" x14ac:dyDescent="0.25">
      <c r="A11" s="22" t="s">
        <v>1237</v>
      </c>
      <c r="B11" s="88" t="s">
        <v>1238</v>
      </c>
      <c r="C11" s="88" t="s">
        <v>1235</v>
      </c>
      <c r="D11" s="22"/>
      <c r="F11" s="123" t="s">
        <v>1239</v>
      </c>
    </row>
    <row r="12" spans="1:6" x14ac:dyDescent="0.25">
      <c r="A12" s="22" t="s">
        <v>1240</v>
      </c>
      <c r="B12" s="88" t="s">
        <v>1241</v>
      </c>
      <c r="C12" s="75" t="s">
        <v>1221</v>
      </c>
      <c r="D12" s="22"/>
      <c r="F12" s="71"/>
    </row>
    <row r="13" spans="1:6" x14ac:dyDescent="0.25">
      <c r="A13" s="22" t="s">
        <v>1242</v>
      </c>
      <c r="B13" s="88" t="s">
        <v>1243</v>
      </c>
      <c r="C13" s="88"/>
      <c r="D13" s="22"/>
      <c r="F13" s="18"/>
    </row>
    <row r="14" spans="1:6" ht="30" x14ac:dyDescent="0.25">
      <c r="A14" s="22" t="s">
        <v>1244</v>
      </c>
      <c r="B14" s="88" t="s">
        <v>1245</v>
      </c>
      <c r="C14" s="88" t="s">
        <v>1246</v>
      </c>
      <c r="D14" s="22"/>
      <c r="F14" s="18"/>
    </row>
    <row r="15" spans="1:6" ht="38.25" x14ac:dyDescent="0.25">
      <c r="A15" s="22" t="s">
        <v>1247</v>
      </c>
      <c r="B15" s="124" t="s">
        <v>1248</v>
      </c>
      <c r="C15" s="22" t="s">
        <v>855</v>
      </c>
      <c r="D15" s="22"/>
      <c r="F15" s="18"/>
    </row>
    <row r="16" spans="1:6" ht="30" x14ac:dyDescent="0.25">
      <c r="A16" s="22" t="s">
        <v>1249</v>
      </c>
      <c r="B16" s="124" t="s">
        <v>1250</v>
      </c>
      <c r="C16" s="88" t="s">
        <v>1251</v>
      </c>
      <c r="D16" s="22"/>
      <c r="F16" s="18"/>
    </row>
    <row r="17" spans="1:6" ht="30" x14ac:dyDescent="0.25">
      <c r="A17" s="22" t="s">
        <v>1252</v>
      </c>
      <c r="B17" s="124" t="s">
        <v>1253</v>
      </c>
      <c r="C17" s="88" t="s">
        <v>1251</v>
      </c>
      <c r="D17" s="22"/>
      <c r="F17" s="18"/>
    </row>
    <row r="18" spans="1:6" x14ac:dyDescent="0.25">
      <c r="A18" s="22"/>
      <c r="B18" s="124"/>
      <c r="C18" s="88"/>
      <c r="D18" s="22"/>
      <c r="F18" s="18"/>
    </row>
    <row r="19" spans="1:6" x14ac:dyDescent="0.25">
      <c r="A19" s="121" t="s">
        <v>1254</v>
      </c>
      <c r="B19" s="121"/>
      <c r="C19" s="121"/>
      <c r="D19" s="122"/>
      <c r="F19" s="18"/>
    </row>
    <row r="20" spans="1:6" x14ac:dyDescent="0.25">
      <c r="A20" s="22" t="s">
        <v>1255</v>
      </c>
      <c r="B20" s="88" t="s">
        <v>1256</v>
      </c>
      <c r="C20" s="22" t="s">
        <v>855</v>
      </c>
      <c r="D20" s="22"/>
      <c r="F20" s="18"/>
    </row>
    <row r="21" spans="1:6" x14ac:dyDescent="0.25">
      <c r="A21" s="22" t="s">
        <v>1257</v>
      </c>
      <c r="B21" s="88" t="s">
        <v>1258</v>
      </c>
      <c r="C21" s="22" t="s">
        <v>1120</v>
      </c>
      <c r="D21" s="22"/>
      <c r="F21" s="18"/>
    </row>
    <row r="22" spans="1:6" ht="30" x14ac:dyDescent="0.25">
      <c r="A22" s="22" t="s">
        <v>1259</v>
      </c>
      <c r="B22" s="88" t="s">
        <v>1260</v>
      </c>
      <c r="C22" s="22" t="s">
        <v>855</v>
      </c>
      <c r="D22" s="22"/>
      <c r="F22" s="18"/>
    </row>
    <row r="23" spans="1:6" x14ac:dyDescent="0.25">
      <c r="A23" s="22" t="s">
        <v>1261</v>
      </c>
      <c r="B23" s="88" t="s">
        <v>1262</v>
      </c>
      <c r="C23" s="22" t="s">
        <v>1120</v>
      </c>
      <c r="D23" s="22"/>
      <c r="F23" s="18"/>
    </row>
    <row r="24" spans="1:6" x14ac:dyDescent="0.25">
      <c r="A24" s="22" t="s">
        <v>1263</v>
      </c>
      <c r="B24" s="88" t="s">
        <v>1264</v>
      </c>
      <c r="C24" s="22" t="s">
        <v>855</v>
      </c>
      <c r="D24" s="22"/>
      <c r="F24" s="18"/>
    </row>
    <row r="25" spans="1:6" x14ac:dyDescent="0.25">
      <c r="A25" s="22" t="s">
        <v>1265</v>
      </c>
      <c r="B25" s="88" t="s">
        <v>1266</v>
      </c>
      <c r="C25" s="22" t="s">
        <v>1120</v>
      </c>
      <c r="D25" s="22"/>
      <c r="F25" s="18"/>
    </row>
    <row r="26" spans="1:6" ht="30" x14ac:dyDescent="0.25">
      <c r="A26" s="22" t="s">
        <v>1267</v>
      </c>
      <c r="B26" s="88" t="s">
        <v>1268</v>
      </c>
      <c r="C26" s="22" t="s">
        <v>855</v>
      </c>
      <c r="D26" s="22"/>
      <c r="F26" s="18"/>
    </row>
    <row r="27" spans="1:6" x14ac:dyDescent="0.25">
      <c r="A27" s="22" t="s">
        <v>1269</v>
      </c>
      <c r="B27" s="88" t="s">
        <v>1270</v>
      </c>
      <c r="C27" s="22" t="s">
        <v>1120</v>
      </c>
      <c r="D27" s="22"/>
      <c r="F27" s="18"/>
    </row>
    <row r="28" spans="1:6" x14ac:dyDescent="0.25">
      <c r="A28" s="22" t="s">
        <v>1271</v>
      </c>
      <c r="B28" s="88" t="s">
        <v>1272</v>
      </c>
      <c r="C28" s="22" t="s">
        <v>855</v>
      </c>
      <c r="D28" s="22"/>
      <c r="F28" s="18"/>
    </row>
    <row r="29" spans="1:6" x14ac:dyDescent="0.25">
      <c r="A29" s="22" t="s">
        <v>1273</v>
      </c>
      <c r="B29" s="88" t="s">
        <v>1274</v>
      </c>
      <c r="C29" s="22" t="s">
        <v>1120</v>
      </c>
      <c r="D29" s="22"/>
      <c r="F29" s="18"/>
    </row>
    <row r="30" spans="1:6" x14ac:dyDescent="0.25">
      <c r="A30" s="22"/>
      <c r="B30" s="88"/>
      <c r="C30" s="88"/>
      <c r="D30" s="22"/>
      <c r="F30" s="18"/>
    </row>
    <row r="31" spans="1:6" x14ac:dyDescent="0.25">
      <c r="A31" s="121" t="s">
        <v>1275</v>
      </c>
      <c r="B31" s="121"/>
      <c r="C31" s="121"/>
      <c r="D31" s="122"/>
      <c r="F31" s="18"/>
    </row>
    <row r="32" spans="1:6" ht="30" x14ac:dyDescent="0.25">
      <c r="A32" s="125" t="s">
        <v>1276</v>
      </c>
      <c r="B32" s="88" t="s">
        <v>1277</v>
      </c>
      <c r="C32" s="88" t="s">
        <v>1251</v>
      </c>
      <c r="D32" s="22"/>
      <c r="F32" s="18"/>
    </row>
    <row r="33" spans="1:6" ht="30" x14ac:dyDescent="0.25">
      <c r="A33" s="125" t="s">
        <v>1278</v>
      </c>
      <c r="B33" s="88" t="s">
        <v>1279</v>
      </c>
      <c r="C33" s="22" t="s">
        <v>855</v>
      </c>
      <c r="D33" s="22"/>
      <c r="F33" s="18"/>
    </row>
    <row r="34" spans="1:6" x14ac:dyDescent="0.25">
      <c r="A34" s="125" t="s">
        <v>1280</v>
      </c>
      <c r="B34" s="88" t="s">
        <v>1281</v>
      </c>
      <c r="C34" s="22" t="s">
        <v>855</v>
      </c>
      <c r="D34" s="22"/>
      <c r="F34" s="18"/>
    </row>
    <row r="35" spans="1:6" x14ac:dyDescent="0.25">
      <c r="A35" s="125" t="s">
        <v>1282</v>
      </c>
      <c r="B35" s="88" t="s">
        <v>1283</v>
      </c>
      <c r="C35" s="22" t="s">
        <v>1120</v>
      </c>
      <c r="D35" s="22"/>
      <c r="F35" s="18"/>
    </row>
    <row r="36" spans="1:6" x14ac:dyDescent="0.25">
      <c r="A36" s="125" t="s">
        <v>1284</v>
      </c>
      <c r="B36" s="88" t="s">
        <v>1285</v>
      </c>
      <c r="C36" s="22" t="s">
        <v>855</v>
      </c>
      <c r="D36" s="22"/>
      <c r="F36" s="18"/>
    </row>
    <row r="37" spans="1:6" x14ac:dyDescent="0.25">
      <c r="A37" s="125" t="s">
        <v>1286</v>
      </c>
      <c r="B37" s="88" t="s">
        <v>1283</v>
      </c>
      <c r="C37" s="22" t="s">
        <v>1120</v>
      </c>
      <c r="D37" s="22"/>
      <c r="F37" s="18"/>
    </row>
    <row r="38" spans="1:6" x14ac:dyDescent="0.25">
      <c r="A38" s="125" t="s">
        <v>1287</v>
      </c>
      <c r="B38" s="124" t="s">
        <v>1288</v>
      </c>
      <c r="C38" s="22" t="s">
        <v>855</v>
      </c>
      <c r="D38" s="22"/>
      <c r="F38" s="18"/>
    </row>
    <row r="39" spans="1:6" x14ac:dyDescent="0.25">
      <c r="A39" s="125" t="s">
        <v>1289</v>
      </c>
      <c r="B39" s="124" t="s">
        <v>1290</v>
      </c>
      <c r="C39" s="22" t="s">
        <v>1120</v>
      </c>
      <c r="D39" s="22"/>
      <c r="F39" s="18"/>
    </row>
    <row r="40" spans="1:6" x14ac:dyDescent="0.25">
      <c r="A40" s="22"/>
      <c r="B40" s="88"/>
      <c r="C40" s="88"/>
      <c r="D40" s="22"/>
      <c r="F40" s="18"/>
    </row>
    <row r="41" spans="1:6" x14ac:dyDescent="0.25">
      <c r="A41" s="22"/>
      <c r="B41" s="88"/>
      <c r="C41" s="88"/>
      <c r="D41" s="22"/>
      <c r="F41" s="18"/>
    </row>
    <row r="42" spans="1:6" x14ac:dyDescent="0.25">
      <c r="A42" s="22"/>
      <c r="B42" s="88"/>
      <c r="C42" s="88"/>
      <c r="D42" s="22"/>
      <c r="F42" s="18"/>
    </row>
    <row r="43" spans="1:6" x14ac:dyDescent="0.25">
      <c r="A43" s="22"/>
      <c r="B43" s="88"/>
      <c r="C43" s="88"/>
      <c r="D43" s="22"/>
      <c r="F43" s="18"/>
    </row>
    <row r="44" spans="1:6" x14ac:dyDescent="0.25">
      <c r="F44" s="18"/>
    </row>
    <row r="45" spans="1:6" x14ac:dyDescent="0.25">
      <c r="F45" s="18"/>
    </row>
    <row r="46" spans="1:6" x14ac:dyDescent="0.25">
      <c r="F46" s="18"/>
    </row>
  </sheetData>
  <conditionalFormatting sqref="A32:A38">
    <cfRule type="duplicateValues" dxfId="1" priority="2"/>
  </conditionalFormatting>
  <conditionalFormatting sqref="A39">
    <cfRule type="duplicateValues" dxfId="0" priority="1"/>
  </conditionalFormatting>
  <pageMargins left="0.7" right="0.7" top="0.75" bottom="0.75" header="0.3" footer="0.3"/>
  <pageSetup paperSize="8" scale="84" orientation="landscape" horizontalDpi="1200" verticalDpi="1200" r:id="rId1"/>
  <headerFoot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D9D02-9742-4125-903E-39B5A4091778}">
  <sheetPr>
    <tabColor rgb="FF008241"/>
    <pageSetUpPr fitToPage="1"/>
  </sheetPr>
  <dimension ref="A1:F43"/>
  <sheetViews>
    <sheetView zoomScaleNormal="100" workbookViewId="0">
      <selection activeCell="C20" sqref="C20"/>
    </sheetView>
  </sheetViews>
  <sheetFormatPr defaultRowHeight="15" x14ac:dyDescent="0.25"/>
  <cols>
    <col min="1" max="1" width="41.28515625" customWidth="1"/>
    <col min="2" max="2" width="50" style="89" customWidth="1"/>
    <col min="3" max="3" width="39.7109375" bestFit="1" customWidth="1"/>
    <col min="5" max="5" width="37.28515625" bestFit="1" customWidth="1"/>
    <col min="6" max="6" width="96.28515625" bestFit="1" customWidth="1"/>
  </cols>
  <sheetData>
    <row r="1" spans="1:6" x14ac:dyDescent="0.25">
      <c r="A1" s="2" t="s">
        <v>110</v>
      </c>
      <c r="B1"/>
    </row>
    <row r="2" spans="1:6" x14ac:dyDescent="0.25">
      <c r="A2" s="78" t="s">
        <v>827</v>
      </c>
      <c r="B2" s="79" t="s">
        <v>828</v>
      </c>
    </row>
    <row r="4" spans="1:6" ht="28.9" customHeight="1" x14ac:dyDescent="0.25">
      <c r="A4" s="4" t="s">
        <v>829</v>
      </c>
      <c r="B4" s="4" t="s">
        <v>130</v>
      </c>
      <c r="C4" s="4" t="s">
        <v>830</v>
      </c>
      <c r="E4" s="4" t="s">
        <v>829</v>
      </c>
      <c r="F4" s="4" t="s">
        <v>130</v>
      </c>
    </row>
    <row r="5" spans="1:6" ht="30" x14ac:dyDescent="0.25">
      <c r="A5" s="79" t="s">
        <v>832</v>
      </c>
      <c r="B5" s="69" t="s">
        <v>782</v>
      </c>
      <c r="C5" s="80"/>
      <c r="E5" s="69" t="s">
        <v>833</v>
      </c>
      <c r="F5" s="81"/>
    </row>
    <row r="6" spans="1:6" ht="30" x14ac:dyDescent="0.25">
      <c r="A6" s="82" t="s">
        <v>783</v>
      </c>
      <c r="B6" s="83" t="s">
        <v>784</v>
      </c>
      <c r="C6" s="83"/>
      <c r="E6" s="84" t="s">
        <v>834</v>
      </c>
      <c r="F6" s="84" t="s">
        <v>835</v>
      </c>
    </row>
    <row r="7" spans="1:6" ht="30" x14ac:dyDescent="0.25">
      <c r="A7" s="71" t="s">
        <v>836</v>
      </c>
      <c r="B7" s="10" t="s">
        <v>837</v>
      </c>
      <c r="C7" s="71"/>
      <c r="E7" s="84" t="s">
        <v>838</v>
      </c>
      <c r="F7" s="84" t="s">
        <v>839</v>
      </c>
    </row>
    <row r="8" spans="1:6" ht="30" x14ac:dyDescent="0.25">
      <c r="A8" s="71" t="s">
        <v>840</v>
      </c>
      <c r="B8" s="10" t="s">
        <v>841</v>
      </c>
      <c r="C8" s="71"/>
      <c r="E8" s="84" t="s">
        <v>842</v>
      </c>
      <c r="F8" s="84" t="s">
        <v>843</v>
      </c>
    </row>
    <row r="9" spans="1:6" x14ac:dyDescent="0.25">
      <c r="A9" s="71"/>
      <c r="B9" s="71"/>
      <c r="C9" s="71"/>
      <c r="E9" s="84"/>
      <c r="F9" s="84"/>
    </row>
    <row r="10" spans="1:6" ht="30" x14ac:dyDescent="0.25">
      <c r="A10" s="71" t="s">
        <v>844</v>
      </c>
      <c r="B10" s="10" t="s">
        <v>845</v>
      </c>
      <c r="C10" s="69" t="s">
        <v>846</v>
      </c>
      <c r="E10" s="69" t="s">
        <v>846</v>
      </c>
      <c r="F10" s="81"/>
    </row>
    <row r="11" spans="1:6" x14ac:dyDescent="0.25">
      <c r="A11" s="71" t="s">
        <v>847</v>
      </c>
      <c r="B11" s="10"/>
      <c r="C11" s="69" t="s">
        <v>848</v>
      </c>
      <c r="E11" s="10" t="s">
        <v>849</v>
      </c>
      <c r="F11" s="10"/>
    </row>
    <row r="12" spans="1:6" x14ac:dyDescent="0.25">
      <c r="A12" s="85" t="s">
        <v>785</v>
      </c>
      <c r="B12" s="81" t="s">
        <v>786</v>
      </c>
      <c r="C12" s="86" t="s">
        <v>850</v>
      </c>
      <c r="E12" s="10" t="s">
        <v>88</v>
      </c>
      <c r="F12" s="10"/>
    </row>
    <row r="13" spans="1:6" x14ac:dyDescent="0.25">
      <c r="A13" s="71" t="s">
        <v>851</v>
      </c>
      <c r="B13" s="10"/>
      <c r="C13" s="69" t="s">
        <v>852</v>
      </c>
      <c r="E13" s="10" t="s">
        <v>534</v>
      </c>
      <c r="F13" s="10"/>
    </row>
    <row r="14" spans="1:6" x14ac:dyDescent="0.25">
      <c r="A14" s="84" t="s">
        <v>853</v>
      </c>
      <c r="B14" s="87" t="s">
        <v>854</v>
      </c>
      <c r="C14" s="71" t="s">
        <v>855</v>
      </c>
      <c r="E14" s="10" t="s">
        <v>856</v>
      </c>
      <c r="F14" s="10"/>
    </row>
    <row r="15" spans="1:6" x14ac:dyDescent="0.25">
      <c r="A15" s="84" t="s">
        <v>857</v>
      </c>
      <c r="B15" s="84" t="s">
        <v>858</v>
      </c>
      <c r="C15" s="71" t="s">
        <v>855</v>
      </c>
      <c r="E15" s="10" t="s">
        <v>859</v>
      </c>
      <c r="F15" s="10"/>
    </row>
    <row r="16" spans="1:6" x14ac:dyDescent="0.25">
      <c r="A16" s="71" t="s">
        <v>860</v>
      </c>
      <c r="B16" s="10" t="s">
        <v>861</v>
      </c>
      <c r="C16" s="71" t="s">
        <v>855</v>
      </c>
      <c r="E16" s="10" t="s">
        <v>862</v>
      </c>
      <c r="F16" s="10"/>
    </row>
    <row r="17" spans="1:6" x14ac:dyDescent="0.25">
      <c r="A17" s="84" t="s">
        <v>863</v>
      </c>
      <c r="B17" s="10" t="s">
        <v>864</v>
      </c>
      <c r="C17" s="71" t="s">
        <v>855</v>
      </c>
      <c r="E17" s="10" t="s">
        <v>865</v>
      </c>
      <c r="F17" s="10"/>
    </row>
    <row r="18" spans="1:6" x14ac:dyDescent="0.25">
      <c r="A18" s="71" t="s">
        <v>866</v>
      </c>
      <c r="B18" s="10" t="s">
        <v>867</v>
      </c>
      <c r="C18" s="71" t="s">
        <v>855</v>
      </c>
      <c r="E18" s="10" t="s">
        <v>868</v>
      </c>
      <c r="F18" s="10"/>
    </row>
    <row r="19" spans="1:6" x14ac:dyDescent="0.25">
      <c r="A19" s="84" t="s">
        <v>869</v>
      </c>
      <c r="B19" s="84" t="s">
        <v>870</v>
      </c>
      <c r="C19" s="71" t="s">
        <v>855</v>
      </c>
      <c r="E19" s="22"/>
      <c r="F19" s="22"/>
    </row>
    <row r="20" spans="1:6" x14ac:dyDescent="0.25">
      <c r="A20" s="85" t="s">
        <v>787</v>
      </c>
      <c r="B20" s="81" t="s">
        <v>871</v>
      </c>
      <c r="C20" s="86"/>
      <c r="E20" s="69" t="s">
        <v>872</v>
      </c>
      <c r="F20" s="81"/>
    </row>
    <row r="21" spans="1:6" x14ac:dyDescent="0.25">
      <c r="A21" s="71" t="s">
        <v>873</v>
      </c>
      <c r="B21" s="10" t="s">
        <v>525</v>
      </c>
      <c r="C21" s="71" t="s">
        <v>855</v>
      </c>
      <c r="E21" s="10" t="s">
        <v>874</v>
      </c>
      <c r="F21" s="10" t="s">
        <v>875</v>
      </c>
    </row>
    <row r="22" spans="1:6" x14ac:dyDescent="0.25">
      <c r="A22" s="71" t="s">
        <v>876</v>
      </c>
      <c r="B22" s="10" t="s">
        <v>877</v>
      </c>
      <c r="C22" s="71" t="s">
        <v>855</v>
      </c>
      <c r="E22" s="10" t="s">
        <v>534</v>
      </c>
      <c r="F22" s="10" t="s">
        <v>878</v>
      </c>
    </row>
    <row r="23" spans="1:6" x14ac:dyDescent="0.25">
      <c r="A23" s="71" t="s">
        <v>879</v>
      </c>
      <c r="B23" s="10"/>
      <c r="C23" s="71" t="s">
        <v>855</v>
      </c>
      <c r="E23" s="10" t="s">
        <v>880</v>
      </c>
      <c r="F23" s="10" t="s">
        <v>881</v>
      </c>
    </row>
    <row r="24" spans="1:6" x14ac:dyDescent="0.25">
      <c r="A24" s="71" t="s">
        <v>882</v>
      </c>
      <c r="B24" s="10" t="s">
        <v>883</v>
      </c>
      <c r="C24" s="71" t="s">
        <v>855</v>
      </c>
      <c r="E24" s="10" t="s">
        <v>884</v>
      </c>
      <c r="F24" s="10" t="s">
        <v>885</v>
      </c>
    </row>
    <row r="25" spans="1:6" x14ac:dyDescent="0.25">
      <c r="A25" s="85" t="s">
        <v>789</v>
      </c>
      <c r="B25" s="81"/>
      <c r="C25" s="86"/>
      <c r="E25" s="10"/>
      <c r="F25" s="10"/>
    </row>
    <row r="26" spans="1:6" x14ac:dyDescent="0.25">
      <c r="A26" s="71" t="s">
        <v>886</v>
      </c>
      <c r="B26" s="10"/>
      <c r="C26" s="71" t="s">
        <v>855</v>
      </c>
      <c r="E26" s="69" t="s">
        <v>887</v>
      </c>
      <c r="F26" s="81"/>
    </row>
    <row r="27" spans="1:6" x14ac:dyDescent="0.25">
      <c r="A27" s="71" t="s">
        <v>888</v>
      </c>
      <c r="B27" s="10"/>
      <c r="C27" s="71" t="s">
        <v>855</v>
      </c>
      <c r="E27" s="10" t="s">
        <v>889</v>
      </c>
      <c r="F27" s="10" t="s">
        <v>890</v>
      </c>
    </row>
    <row r="28" spans="1:6" x14ac:dyDescent="0.25">
      <c r="A28" s="85" t="s">
        <v>791</v>
      </c>
      <c r="B28" s="81"/>
      <c r="C28" s="86"/>
      <c r="E28" s="10" t="s">
        <v>891</v>
      </c>
      <c r="F28" s="10" t="s">
        <v>892</v>
      </c>
    </row>
    <row r="29" spans="1:6" x14ac:dyDescent="0.25">
      <c r="A29" s="71" t="s">
        <v>893</v>
      </c>
      <c r="B29" s="10"/>
      <c r="C29" s="71" t="s">
        <v>894</v>
      </c>
      <c r="E29" s="10" t="s">
        <v>895</v>
      </c>
      <c r="F29" s="10" t="s">
        <v>896</v>
      </c>
    </row>
    <row r="30" spans="1:6" ht="30" x14ac:dyDescent="0.25">
      <c r="A30" s="71" t="s">
        <v>897</v>
      </c>
      <c r="B30" s="10"/>
      <c r="C30" s="71" t="s">
        <v>894</v>
      </c>
      <c r="E30" s="10" t="s">
        <v>898</v>
      </c>
      <c r="F30" s="10" t="s">
        <v>899</v>
      </c>
    </row>
    <row r="31" spans="1:6" x14ac:dyDescent="0.25">
      <c r="A31" s="71" t="s">
        <v>900</v>
      </c>
      <c r="B31" s="10"/>
      <c r="C31" s="71" t="s">
        <v>894</v>
      </c>
      <c r="E31" s="10" t="s">
        <v>901</v>
      </c>
      <c r="F31" s="10" t="s">
        <v>902</v>
      </c>
    </row>
    <row r="32" spans="1:6" x14ac:dyDescent="0.25">
      <c r="A32" s="71" t="s">
        <v>903</v>
      </c>
      <c r="B32" s="10"/>
      <c r="C32" s="71" t="s">
        <v>894</v>
      </c>
      <c r="E32" s="10" t="s">
        <v>904</v>
      </c>
      <c r="F32" s="10" t="s">
        <v>905</v>
      </c>
    </row>
    <row r="33" spans="1:6" x14ac:dyDescent="0.25">
      <c r="A33" s="22"/>
      <c r="B33" s="88"/>
      <c r="C33" s="22"/>
      <c r="E33" s="10" t="s">
        <v>906</v>
      </c>
      <c r="F33" s="10" t="s">
        <v>907</v>
      </c>
    </row>
    <row r="34" spans="1:6" ht="30" x14ac:dyDescent="0.25">
      <c r="A34" s="22"/>
      <c r="B34" s="88"/>
      <c r="C34" s="22"/>
      <c r="E34" s="10" t="s">
        <v>908</v>
      </c>
      <c r="F34" s="10" t="s">
        <v>909</v>
      </c>
    </row>
    <row r="35" spans="1:6" x14ac:dyDescent="0.25">
      <c r="E35" s="10" t="s">
        <v>910</v>
      </c>
      <c r="F35" s="10" t="s">
        <v>911</v>
      </c>
    </row>
    <row r="36" spans="1:6" x14ac:dyDescent="0.25">
      <c r="E36" s="10" t="s">
        <v>912</v>
      </c>
      <c r="F36" s="10" t="s">
        <v>913</v>
      </c>
    </row>
    <row r="37" spans="1:6" x14ac:dyDescent="0.25">
      <c r="E37" s="22"/>
      <c r="F37" s="22"/>
    </row>
    <row r="38" spans="1:6" x14ac:dyDescent="0.25">
      <c r="E38" s="69" t="s">
        <v>914</v>
      </c>
      <c r="F38" s="81"/>
    </row>
    <row r="39" spans="1:6" x14ac:dyDescent="0.25">
      <c r="E39" s="22" t="s">
        <v>915</v>
      </c>
      <c r="F39" s="22"/>
    </row>
    <row r="40" spans="1:6" x14ac:dyDescent="0.25">
      <c r="E40" s="22" t="s">
        <v>916</v>
      </c>
      <c r="F40" s="22"/>
    </row>
    <row r="41" spans="1:6" x14ac:dyDescent="0.25">
      <c r="E41" s="22" t="s">
        <v>917</v>
      </c>
      <c r="F41" s="22"/>
    </row>
    <row r="42" spans="1:6" x14ac:dyDescent="0.25">
      <c r="E42" s="22" t="s">
        <v>918</v>
      </c>
      <c r="F42" s="22"/>
    </row>
    <row r="43" spans="1:6" x14ac:dyDescent="0.25">
      <c r="E43" s="22"/>
      <c r="F43" s="22"/>
    </row>
  </sheetData>
  <pageMargins left="0.7" right="0.7" top="0.75" bottom="0.75" header="0.3" footer="0.3"/>
  <pageSetup paperSize="8" fitToWidth="0" orientation="landscape" horizontalDpi="1200" verticalDpi="1200"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CB514-FD37-4652-A2BF-AC6EF5A0F33A}">
  <sheetPr>
    <tabColor rgb="FFBF9000"/>
  </sheetPr>
  <dimension ref="A1:C60"/>
  <sheetViews>
    <sheetView zoomScaleNormal="100" workbookViewId="0">
      <selection activeCell="G8" sqref="G8"/>
    </sheetView>
  </sheetViews>
  <sheetFormatPr defaultRowHeight="15" x14ac:dyDescent="0.25"/>
  <cols>
    <col min="1" max="1" width="46.140625" customWidth="1"/>
    <col min="2" max="2" width="50" style="89" customWidth="1"/>
    <col min="3" max="3" width="24.7109375" bestFit="1" customWidth="1"/>
  </cols>
  <sheetData>
    <row r="1" spans="1:3" x14ac:dyDescent="0.25">
      <c r="A1" s="2" t="s">
        <v>110</v>
      </c>
      <c r="B1"/>
    </row>
    <row r="2" spans="1:3" x14ac:dyDescent="0.25">
      <c r="A2" s="78" t="s">
        <v>827</v>
      </c>
      <c r="B2" s="72" t="s">
        <v>919</v>
      </c>
    </row>
    <row r="4" spans="1:3" ht="28.9" customHeight="1" x14ac:dyDescent="0.25">
      <c r="A4" s="4" t="s">
        <v>829</v>
      </c>
      <c r="B4" s="4" t="s">
        <v>130</v>
      </c>
      <c r="C4" s="4" t="s">
        <v>830</v>
      </c>
    </row>
    <row r="5" spans="1:3" ht="30" x14ac:dyDescent="0.25">
      <c r="A5" s="72" t="s">
        <v>920</v>
      </c>
      <c r="B5" s="73" t="s">
        <v>794</v>
      </c>
      <c r="C5" s="90"/>
    </row>
    <row r="6" spans="1:3" ht="30" x14ac:dyDescent="0.25">
      <c r="A6" s="91" t="s">
        <v>795</v>
      </c>
      <c r="B6" s="92" t="s">
        <v>796</v>
      </c>
      <c r="C6" s="92" t="s">
        <v>921</v>
      </c>
    </row>
    <row r="7" spans="1:3" ht="45" x14ac:dyDescent="0.25">
      <c r="A7" s="71" t="s">
        <v>797</v>
      </c>
      <c r="B7" s="10" t="s">
        <v>798</v>
      </c>
      <c r="C7" s="73" t="s">
        <v>922</v>
      </c>
    </row>
    <row r="8" spans="1:3" ht="30" x14ac:dyDescent="0.25">
      <c r="A8" s="71" t="s">
        <v>799</v>
      </c>
      <c r="B8" s="10" t="s">
        <v>800</v>
      </c>
      <c r="C8" s="71" t="s">
        <v>855</v>
      </c>
    </row>
    <row r="9" spans="1:3" ht="30" x14ac:dyDescent="0.25">
      <c r="A9" s="91" t="s">
        <v>801</v>
      </c>
      <c r="B9" s="92" t="s">
        <v>923</v>
      </c>
      <c r="C9" s="92"/>
    </row>
    <row r="10" spans="1:3" ht="57" customHeight="1" x14ac:dyDescent="0.25">
      <c r="A10" s="70" t="s">
        <v>924</v>
      </c>
      <c r="B10" s="126" t="s">
        <v>925</v>
      </c>
      <c r="C10" s="126"/>
    </row>
    <row r="11" spans="1:3" ht="57" customHeight="1" x14ac:dyDescent="0.25">
      <c r="A11" s="70" t="s">
        <v>926</v>
      </c>
      <c r="B11" s="126" t="s">
        <v>927</v>
      </c>
      <c r="C11" s="126"/>
    </row>
    <row r="12" spans="1:3" ht="57" customHeight="1" x14ac:dyDescent="0.25">
      <c r="A12" s="70" t="s">
        <v>928</v>
      </c>
      <c r="B12" s="126" t="s">
        <v>929</v>
      </c>
      <c r="C12" s="126"/>
    </row>
    <row r="13" spans="1:3" ht="78.599999999999994" customHeight="1" x14ac:dyDescent="0.25">
      <c r="A13" s="93" t="s">
        <v>930</v>
      </c>
      <c r="B13" s="126" t="s">
        <v>1291</v>
      </c>
      <c r="C13" s="126"/>
    </row>
    <row r="14" spans="1:3" x14ac:dyDescent="0.25">
      <c r="A14" s="71"/>
      <c r="B14" s="10"/>
      <c r="C14" s="71"/>
    </row>
    <row r="15" spans="1:3" x14ac:dyDescent="0.25">
      <c r="A15" s="71"/>
      <c r="B15" s="10"/>
      <c r="C15" s="71"/>
    </row>
    <row r="16" spans="1:3" x14ac:dyDescent="0.25">
      <c r="A16" s="71"/>
      <c r="B16" s="10"/>
      <c r="C16" s="71"/>
    </row>
    <row r="17" spans="1:3" x14ac:dyDescent="0.25">
      <c r="A17" s="71"/>
      <c r="B17" s="10"/>
      <c r="C17" s="71"/>
    </row>
    <row r="18" spans="1:3" x14ac:dyDescent="0.25">
      <c r="A18" s="71"/>
      <c r="B18" s="10"/>
      <c r="C18" s="71"/>
    </row>
    <row r="19" spans="1:3" x14ac:dyDescent="0.25">
      <c r="A19" s="71"/>
      <c r="B19" s="10"/>
      <c r="C19" s="71"/>
    </row>
    <row r="20" spans="1:3" x14ac:dyDescent="0.25">
      <c r="A20" s="71"/>
      <c r="B20" s="10"/>
      <c r="C20" s="71"/>
    </row>
    <row r="21" spans="1:3" x14ac:dyDescent="0.25">
      <c r="A21" s="71"/>
      <c r="B21" s="10"/>
      <c r="C21" s="71"/>
    </row>
    <row r="22" spans="1:3" x14ac:dyDescent="0.25">
      <c r="A22" s="71"/>
      <c r="B22" s="10"/>
      <c r="C22" s="71"/>
    </row>
    <row r="23" spans="1:3" x14ac:dyDescent="0.25">
      <c r="A23" s="71"/>
      <c r="B23" s="10"/>
      <c r="C23" s="71"/>
    </row>
    <row r="24" spans="1:3" x14ac:dyDescent="0.25">
      <c r="A24" s="71"/>
      <c r="B24" s="10"/>
      <c r="C24" s="71"/>
    </row>
    <row r="25" spans="1:3" x14ac:dyDescent="0.25">
      <c r="A25" s="71"/>
      <c r="B25" s="10"/>
      <c r="C25" s="71"/>
    </row>
    <row r="26" spans="1:3" x14ac:dyDescent="0.25">
      <c r="A26" s="71"/>
      <c r="B26" s="10"/>
      <c r="C26" s="71"/>
    </row>
    <row r="27" spans="1:3" x14ac:dyDescent="0.25">
      <c r="A27" s="71"/>
      <c r="B27" s="10"/>
      <c r="C27" s="71"/>
    </row>
    <row r="28" spans="1:3" x14ac:dyDescent="0.25">
      <c r="A28" s="71"/>
      <c r="B28" s="10"/>
      <c r="C28" s="71"/>
    </row>
    <row r="29" spans="1:3" x14ac:dyDescent="0.25">
      <c r="A29" s="71"/>
      <c r="B29" s="10"/>
      <c r="C29" s="71"/>
    </row>
    <row r="30" spans="1:3" x14ac:dyDescent="0.25">
      <c r="A30" s="71"/>
      <c r="B30" s="10"/>
      <c r="C30" s="71"/>
    </row>
    <row r="31" spans="1:3" x14ac:dyDescent="0.25">
      <c r="A31" s="71"/>
      <c r="B31" s="10"/>
      <c r="C31" s="71"/>
    </row>
    <row r="32" spans="1:3" x14ac:dyDescent="0.25">
      <c r="A32" s="71"/>
      <c r="B32" s="10"/>
      <c r="C32" s="71"/>
    </row>
    <row r="33" spans="1:3" x14ac:dyDescent="0.25">
      <c r="A33" s="71"/>
      <c r="B33" s="10"/>
      <c r="C33" s="71"/>
    </row>
    <row r="34" spans="1:3" x14ac:dyDescent="0.25">
      <c r="A34" s="71"/>
      <c r="B34" s="10"/>
      <c r="C34" s="71"/>
    </row>
    <row r="35" spans="1:3" x14ac:dyDescent="0.25">
      <c r="A35" s="71"/>
      <c r="B35" s="10"/>
      <c r="C35" s="71"/>
    </row>
    <row r="36" spans="1:3" x14ac:dyDescent="0.25">
      <c r="A36" s="71"/>
      <c r="B36" s="10"/>
      <c r="C36" s="71"/>
    </row>
    <row r="37" spans="1:3" x14ac:dyDescent="0.25">
      <c r="A37" s="71"/>
      <c r="B37" s="10"/>
      <c r="C37" s="71"/>
    </row>
    <row r="38" spans="1:3" x14ac:dyDescent="0.25">
      <c r="A38" s="71"/>
      <c r="B38" s="10"/>
      <c r="C38" s="71"/>
    </row>
    <row r="39" spans="1:3" x14ac:dyDescent="0.25">
      <c r="A39" s="71"/>
      <c r="B39" s="10"/>
      <c r="C39" s="71"/>
    </row>
    <row r="40" spans="1:3" x14ac:dyDescent="0.25">
      <c r="A40" s="71"/>
      <c r="B40" s="10"/>
      <c r="C40" s="71"/>
    </row>
    <row r="41" spans="1:3" x14ac:dyDescent="0.25">
      <c r="A41" s="71"/>
      <c r="B41" s="10"/>
      <c r="C41" s="71"/>
    </row>
    <row r="42" spans="1:3" x14ac:dyDescent="0.25">
      <c r="A42" s="71"/>
      <c r="B42" s="10"/>
      <c r="C42" s="71"/>
    </row>
    <row r="43" spans="1:3" x14ac:dyDescent="0.25">
      <c r="A43" s="71"/>
      <c r="B43" s="10"/>
      <c r="C43" s="71"/>
    </row>
    <row r="44" spans="1:3" x14ac:dyDescent="0.25">
      <c r="A44" s="71"/>
      <c r="B44" s="10"/>
      <c r="C44" s="71"/>
    </row>
    <row r="45" spans="1:3" x14ac:dyDescent="0.25">
      <c r="A45" s="71"/>
      <c r="B45" s="10"/>
      <c r="C45" s="71"/>
    </row>
    <row r="46" spans="1:3" x14ac:dyDescent="0.25">
      <c r="A46" s="71"/>
      <c r="B46" s="10"/>
      <c r="C46" s="71"/>
    </row>
    <row r="47" spans="1:3" x14ac:dyDescent="0.25">
      <c r="A47" s="71"/>
      <c r="B47" s="10"/>
      <c r="C47" s="71"/>
    </row>
    <row r="48" spans="1:3" x14ac:dyDescent="0.25">
      <c r="A48" s="71"/>
      <c r="B48" s="10"/>
      <c r="C48" s="71"/>
    </row>
    <row r="49" spans="1:3" x14ac:dyDescent="0.25">
      <c r="A49" s="71"/>
      <c r="B49" s="10"/>
      <c r="C49" s="71"/>
    </row>
    <row r="50" spans="1:3" x14ac:dyDescent="0.25">
      <c r="A50" s="71"/>
      <c r="B50" s="10"/>
      <c r="C50" s="71"/>
    </row>
    <row r="51" spans="1:3" x14ac:dyDescent="0.25">
      <c r="A51" s="71"/>
      <c r="B51" s="10"/>
      <c r="C51" s="71"/>
    </row>
    <row r="52" spans="1:3" x14ac:dyDescent="0.25">
      <c r="A52" s="71"/>
      <c r="B52" s="10"/>
      <c r="C52" s="71"/>
    </row>
    <row r="53" spans="1:3" x14ac:dyDescent="0.25">
      <c r="A53" s="71"/>
      <c r="B53" s="10"/>
      <c r="C53" s="71"/>
    </row>
    <row r="54" spans="1:3" x14ac:dyDescent="0.25">
      <c r="A54" s="71"/>
      <c r="B54" s="10"/>
      <c r="C54" s="71"/>
    </row>
    <row r="55" spans="1:3" x14ac:dyDescent="0.25">
      <c r="A55" s="71"/>
      <c r="B55" s="10"/>
      <c r="C55" s="71"/>
    </row>
    <row r="56" spans="1:3" x14ac:dyDescent="0.25">
      <c r="A56" s="71"/>
      <c r="B56" s="10"/>
      <c r="C56" s="71"/>
    </row>
    <row r="57" spans="1:3" x14ac:dyDescent="0.25">
      <c r="A57" s="71"/>
      <c r="B57" s="10"/>
      <c r="C57" s="71"/>
    </row>
    <row r="58" spans="1:3" x14ac:dyDescent="0.25">
      <c r="A58" s="71"/>
      <c r="B58" s="10"/>
      <c r="C58" s="71"/>
    </row>
    <row r="59" spans="1:3" x14ac:dyDescent="0.25">
      <c r="A59" s="71"/>
      <c r="B59" s="10"/>
      <c r="C59" s="71"/>
    </row>
    <row r="60" spans="1:3" x14ac:dyDescent="0.25">
      <c r="A60" s="71"/>
      <c r="B60" s="10"/>
      <c r="C60" s="71"/>
    </row>
  </sheetData>
  <mergeCells count="4">
    <mergeCell ref="B10:C10"/>
    <mergeCell ref="B11:C11"/>
    <mergeCell ref="B12:C12"/>
    <mergeCell ref="B13:C13"/>
  </mergeCells>
  <pageMargins left="0.7" right="0.7" top="0.75" bottom="0.75" header="0.3" footer="0.3"/>
  <pageSetup paperSize="8" orientation="landscape" horizontalDpi="1200" verticalDpi="1200"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9B57-85EC-45E4-8288-CAD45AF1D996}">
  <sheetPr>
    <tabColor rgb="FFFFC000"/>
  </sheetPr>
  <dimension ref="A1:AB197"/>
  <sheetViews>
    <sheetView zoomScaleNormal="100" workbookViewId="0">
      <pane ySplit="5" topLeftCell="A6" activePane="bottomLeft" state="frozenSplit"/>
      <selection activeCell="A14" sqref="A14"/>
      <selection pane="bottomLeft" activeCell="AA5" sqref="AA5"/>
    </sheetView>
  </sheetViews>
  <sheetFormatPr defaultRowHeight="15" x14ac:dyDescent="0.25"/>
  <cols>
    <col min="2" max="2" width="7" customWidth="1"/>
    <col min="3" max="3" width="19.7109375" bestFit="1" customWidth="1"/>
    <col min="7" max="7" width="9.28515625" customWidth="1"/>
    <col min="8" max="8" width="16.42578125" style="34" bestFit="1" customWidth="1"/>
    <col min="9" max="9" width="9.85546875" customWidth="1"/>
    <col min="10" max="10" width="13" customWidth="1"/>
    <col min="11" max="11" width="24.42578125" bestFit="1" customWidth="1"/>
    <col min="13" max="13" width="14.28515625" customWidth="1"/>
    <col min="14" max="14" width="6.85546875" customWidth="1"/>
    <col min="16" max="16" width="12.85546875" bestFit="1" customWidth="1"/>
    <col min="17" max="17" width="16" customWidth="1"/>
    <col min="18" max="18" width="24.28515625" bestFit="1" customWidth="1"/>
    <col min="19" max="19" width="12.5703125" customWidth="1"/>
    <col min="20" max="20" width="23.42578125" bestFit="1" customWidth="1"/>
    <col min="21" max="21" width="36.42578125" customWidth="1"/>
    <col min="22" max="22" width="35.5703125" customWidth="1"/>
    <col min="23" max="23" width="12.28515625" customWidth="1"/>
    <col min="24" max="24" width="12.28515625" style="34" customWidth="1"/>
    <col min="25" max="25" width="39.7109375" bestFit="1" customWidth="1"/>
    <col min="26" max="26" width="68.140625" customWidth="1"/>
    <col min="27" max="27" width="77.140625" customWidth="1"/>
    <col min="28" max="28" width="13.28515625" customWidth="1"/>
  </cols>
  <sheetData>
    <row r="1" spans="1:28" x14ac:dyDescent="0.25">
      <c r="A1" s="2" t="s">
        <v>110</v>
      </c>
      <c r="B1" s="1"/>
      <c r="J1" s="1"/>
      <c r="O1" s="1"/>
    </row>
    <row r="2" spans="1:28" x14ac:dyDescent="0.25">
      <c r="A2" s="1" t="s">
        <v>775</v>
      </c>
      <c r="B2" s="1"/>
      <c r="J2" s="1"/>
      <c r="O2" s="1"/>
    </row>
    <row r="4" spans="1:28" ht="14.45" customHeight="1" x14ac:dyDescent="0.25">
      <c r="A4" s="2" t="s">
        <v>111</v>
      </c>
      <c r="B4" s="2"/>
      <c r="E4" s="2" t="s">
        <v>112</v>
      </c>
      <c r="G4" s="2"/>
      <c r="M4" s="2"/>
      <c r="N4" s="2"/>
      <c r="AB4" s="2"/>
    </row>
    <row r="5" spans="1:28" ht="25.5" x14ac:dyDescent="0.25">
      <c r="A5" s="54" t="s">
        <v>113</v>
      </c>
      <c r="B5" s="3" t="s">
        <v>114</v>
      </c>
      <c r="C5" s="51" t="s">
        <v>115</v>
      </c>
      <c r="D5" s="5"/>
      <c r="E5" s="53" t="s">
        <v>112</v>
      </c>
      <c r="F5" s="3" t="s">
        <v>0</v>
      </c>
      <c r="G5" s="52" t="s">
        <v>116</v>
      </c>
      <c r="H5" s="3" t="s">
        <v>115</v>
      </c>
      <c r="I5" s="3" t="s">
        <v>117</v>
      </c>
      <c r="J5" s="52" t="s">
        <v>118</v>
      </c>
      <c r="K5" s="51" t="s">
        <v>119</v>
      </c>
      <c r="L5" s="5"/>
      <c r="M5" s="50" t="s">
        <v>118</v>
      </c>
      <c r="N5" s="50" t="s">
        <v>120</v>
      </c>
      <c r="O5" s="46" t="s">
        <v>121</v>
      </c>
      <c r="P5" s="46" t="s">
        <v>113</v>
      </c>
      <c r="Q5" s="46" t="s">
        <v>122</v>
      </c>
      <c r="R5" s="46" t="s">
        <v>123</v>
      </c>
      <c r="S5" s="46" t="s">
        <v>112</v>
      </c>
      <c r="T5" s="46" t="s">
        <v>124</v>
      </c>
      <c r="U5" s="46" t="s">
        <v>119</v>
      </c>
      <c r="V5" s="58" t="s">
        <v>768</v>
      </c>
      <c r="W5" s="46" t="s">
        <v>125</v>
      </c>
      <c r="X5" s="49" t="s">
        <v>126</v>
      </c>
      <c r="Y5" s="48" t="s">
        <v>127</v>
      </c>
      <c r="Z5" s="58" t="s">
        <v>769</v>
      </c>
      <c r="AA5" s="47" t="s">
        <v>128</v>
      </c>
      <c r="AB5" s="57" t="s">
        <v>129</v>
      </c>
    </row>
    <row r="6" spans="1:28" x14ac:dyDescent="0.25">
      <c r="A6" s="42" t="s">
        <v>131</v>
      </c>
      <c r="B6" s="42" t="s">
        <v>132</v>
      </c>
      <c r="C6" s="35" t="s">
        <v>133</v>
      </c>
      <c r="D6" s="5"/>
      <c r="E6" s="44" t="str">
        <f t="shared" ref="E6:E29" si="0">CONCATENATE(G6,"-",J6)</f>
        <v>TC-AR</v>
      </c>
      <c r="F6" s="42" t="s">
        <v>132</v>
      </c>
      <c r="G6" s="42" t="s">
        <v>131</v>
      </c>
      <c r="H6" s="35" t="s">
        <v>133</v>
      </c>
      <c r="I6" s="42" t="s">
        <v>132</v>
      </c>
      <c r="J6" s="42" t="s">
        <v>134</v>
      </c>
      <c r="K6" s="35" t="s">
        <v>135</v>
      </c>
      <c r="L6" s="5"/>
      <c r="M6" s="39" t="str">
        <f>_xlfn.TEXTJOIN("-",TRUE,Table7112[[#This Row],[Cat Code]],Table7112[[#This Row],[Discipline Code]],Table7112[[#This Row],[Sub-Disc Code]])</f>
        <v>TC</v>
      </c>
      <c r="N6" s="38">
        <v>1</v>
      </c>
      <c r="O6" s="37" t="s">
        <v>132</v>
      </c>
      <c r="P6" s="42" t="s">
        <v>131</v>
      </c>
      <c r="Q6" s="35" t="s">
        <v>133</v>
      </c>
      <c r="R6" s="35" t="str">
        <f>_xlfn.TEXTJOIN(" ",TRUE, Table7112[[#This Row],[Cat Code]],Table7112[[#This Row],[Work Package Cat]])</f>
        <v>TC Tech - Civil &amp; Structures</v>
      </c>
      <c r="S6" s="42"/>
      <c r="T6" s="36" t="str">
        <f>IF(Table7112[[#This Row],[Discipline Code]]="","",_xlfn.TEXTJOIN("-",TRUE, Table7112[[#This Row],[Cat Code]],Table7112[[#This Row],[Discipline Code]]))</f>
        <v/>
      </c>
      <c r="U6" s="36"/>
      <c r="V6" s="36" t="str">
        <f>_xlfn.TEXTJOIN(" ",TRUE, Table7112[[#This Row],[Discipline Concat-Code]],Table7112[[#This Row],[Term]])</f>
        <v/>
      </c>
      <c r="W6" s="42"/>
      <c r="X6" s="41" t="str">
        <f>IF(Table7112[[#This Row],[Sub-Disc Code]]="","",_xlfn.TEXTJOIN("-",TRUE, Table7112[[#This Row],[Discipline Concat-Code]],Table7112[[#This Row],[Sub-Disc Code]]))</f>
        <v/>
      </c>
      <c r="Y6" s="35"/>
      <c r="Z6" s="35" t="str">
        <f>_xlfn.TEXTJOIN(" ",TRUE, Table7112[[#This Row],[Sub-Disc Concatc Code]],Table7112[[#This Row],[Sub-Discipline_Description]])</f>
        <v/>
      </c>
      <c r="AA6" s="35" t="str">
        <f>_xlfn.TEXTJOIN(" | ",TRUE,Table7112[[#This Row],[Work Package Cat]],Table7112[[#This Row],[Term]],Table7112[[#This Row],[Sub-Discipline_Description]])</f>
        <v>Tech - Civil &amp; Structures</v>
      </c>
      <c r="AB6" s="22" t="str">
        <f>_xlfn.TEXTJOIN("-",TRUE,Table7112[[#This Row],[Cat Code]],Table7112[[#This Row],[Discipline Code]],Table7112[[#This Row],[Sub-Disc Code]])</f>
        <v>TC</v>
      </c>
    </row>
    <row r="7" spans="1:28" x14ac:dyDescent="0.25">
      <c r="A7" s="42" t="s">
        <v>136</v>
      </c>
      <c r="B7" s="42" t="s">
        <v>137</v>
      </c>
      <c r="C7" s="35" t="s">
        <v>138</v>
      </c>
      <c r="D7" s="5"/>
      <c r="E7" s="41" t="str">
        <f t="shared" si="0"/>
        <v>TC-CV</v>
      </c>
      <c r="F7" s="42" t="s">
        <v>137</v>
      </c>
      <c r="G7" s="42" t="s">
        <v>131</v>
      </c>
      <c r="H7" s="35" t="s">
        <v>133</v>
      </c>
      <c r="I7" s="42" t="s">
        <v>137</v>
      </c>
      <c r="J7" s="42" t="s">
        <v>139</v>
      </c>
      <c r="K7" s="43" t="s">
        <v>140</v>
      </c>
      <c r="L7" s="5"/>
      <c r="M7" s="39" t="str">
        <f>_xlfn.TEXTJOIN("-",TRUE,Table7112[[#This Row],[Cat Code]],Table7112[[#This Row],[Discipline Code]],Table7112[[#This Row],[Sub-Disc Code]])</f>
        <v>TC-AR</v>
      </c>
      <c r="N7" s="38">
        <v>2</v>
      </c>
      <c r="O7" s="37" t="s">
        <v>137</v>
      </c>
      <c r="P7" s="42" t="s">
        <v>131</v>
      </c>
      <c r="Q7" s="35" t="s">
        <v>133</v>
      </c>
      <c r="R7" s="35" t="str">
        <f>_xlfn.TEXTJOIN(" ",TRUE, Table7112[[#This Row],[Cat Code]],Table7112[[#This Row],[Work Package Cat]])</f>
        <v>TC Tech - Civil &amp; Structures</v>
      </c>
      <c r="S7" s="42" t="s">
        <v>134</v>
      </c>
      <c r="T7" s="36" t="str">
        <f>IF(Table7112[[#This Row],[Discipline Code]]="","",_xlfn.TEXTJOIN("-",TRUE, Table7112[[#This Row],[Cat Code]],Table7112[[#This Row],[Discipline Code]]))</f>
        <v>TC-AR</v>
      </c>
      <c r="U7" s="36" t="s">
        <v>135</v>
      </c>
      <c r="V7" s="36" t="str">
        <f>_xlfn.TEXTJOIN(" ",TRUE, Table7112[[#This Row],[Discipline Concat-Code]],Table7112[[#This Row],[Term]])</f>
        <v>TC-AR Architectural</v>
      </c>
      <c r="W7" s="20"/>
      <c r="X7" s="19" t="str">
        <f>IF(Table7112[[#This Row],[Sub-Disc Code]]="","",_xlfn.TEXTJOIN("-",TRUE, Table7112[[#This Row],[Discipline Concat-Code]],Table7112[[#This Row],[Sub-Disc Code]]))</f>
        <v/>
      </c>
      <c r="Y7" s="19"/>
      <c r="Z7" s="19" t="str">
        <f>_xlfn.TEXTJOIN(" ",TRUE, Table7112[[#This Row],[Sub-Disc Concatc Code]],Table7112[[#This Row],[Sub-Discipline_Description]])</f>
        <v/>
      </c>
      <c r="AA7" s="35" t="str">
        <f>_xlfn.TEXTJOIN(" | ",TRUE,Table7112[[#This Row],[Work Package Cat]],Table7112[[#This Row],[Term]],Table7112[[#This Row],[Sub-Discipline_Description]])</f>
        <v>Tech - Civil &amp; Structures | Architectural</v>
      </c>
      <c r="AB7" s="22" t="str">
        <f>_xlfn.TEXTJOIN("-",TRUE,Table7112[[#This Row],[Cat Code]],Table7112[[#This Row],[Discipline Code]],Table7112[[#This Row],[Sub-Disc Code]])</f>
        <v>TC-AR</v>
      </c>
    </row>
    <row r="8" spans="1:28" x14ac:dyDescent="0.25">
      <c r="A8" s="20" t="s">
        <v>141</v>
      </c>
      <c r="B8" s="42" t="s">
        <v>142</v>
      </c>
      <c r="C8" s="19" t="s">
        <v>32</v>
      </c>
      <c r="D8" s="5"/>
      <c r="E8" s="44" t="str">
        <f t="shared" si="0"/>
        <v>TC-GN</v>
      </c>
      <c r="F8" s="42" t="s">
        <v>142</v>
      </c>
      <c r="G8" s="42" t="s">
        <v>131</v>
      </c>
      <c r="H8" s="35" t="s">
        <v>133</v>
      </c>
      <c r="I8" s="42" t="s">
        <v>142</v>
      </c>
      <c r="J8" s="42" t="s">
        <v>143</v>
      </c>
      <c r="K8" s="35" t="s">
        <v>21</v>
      </c>
      <c r="L8" s="5"/>
      <c r="M8" s="39" t="str">
        <f>_xlfn.TEXTJOIN("-",TRUE,Table7112[[#This Row],[Cat Code]],Table7112[[#This Row],[Discipline Code]],Table7112[[#This Row],[Sub-Disc Code]])</f>
        <v>TC-AR-AS</v>
      </c>
      <c r="N8" s="38">
        <v>3</v>
      </c>
      <c r="O8" s="37" t="s">
        <v>142</v>
      </c>
      <c r="P8" s="42" t="s">
        <v>131</v>
      </c>
      <c r="Q8" s="35" t="s">
        <v>133</v>
      </c>
      <c r="R8" s="35" t="str">
        <f>_xlfn.TEXTJOIN(" ",TRUE, Table7112[[#This Row],[Cat Code]],Table7112[[#This Row],[Work Package Cat]])</f>
        <v>TC Tech - Civil &amp; Structures</v>
      </c>
      <c r="S8" s="42" t="s">
        <v>134</v>
      </c>
      <c r="T8" s="36" t="str">
        <f>IF(Table7112[[#This Row],[Discipline Code]]="","",_xlfn.TEXTJOIN("-",TRUE, Table7112[[#This Row],[Cat Code]],Table7112[[#This Row],[Discipline Code]]))</f>
        <v>TC-AR</v>
      </c>
      <c r="U8" s="36" t="s">
        <v>135</v>
      </c>
      <c r="V8" s="36" t="str">
        <f>_xlfn.TEXTJOIN(" ",TRUE, Table7112[[#This Row],[Discipline Concat-Code]],Table7112[[#This Row],[Term]])</f>
        <v>TC-AR Architectural</v>
      </c>
      <c r="W8" s="42" t="s">
        <v>144</v>
      </c>
      <c r="X8" s="41" t="str">
        <f>IF(Table7112[[#This Row],[Sub-Disc Code]]="","",_xlfn.TEXTJOIN("-",TRUE, Table7112[[#This Row],[Discipline Concat-Code]],Table7112[[#This Row],[Sub-Disc Code]]))</f>
        <v>TC-AR-AS</v>
      </c>
      <c r="Y8" s="35" t="s">
        <v>145</v>
      </c>
      <c r="Z8" s="35" t="str">
        <f>_xlfn.TEXTJOIN(" ",TRUE, Table7112[[#This Row],[Sub-Disc Concatc Code]],Table7112[[#This Row],[Sub-Discipline_Description]])</f>
        <v>TC-AR-AS Architectural Signage System</v>
      </c>
      <c r="AA8" s="35" t="str">
        <f>_xlfn.TEXTJOIN(" | ",TRUE,Table7112[[#This Row],[Work Package Cat]],Table7112[[#This Row],[Term]],Table7112[[#This Row],[Sub-Discipline_Description]])</f>
        <v>Tech - Civil &amp; Structures | Architectural | Architectural Signage System</v>
      </c>
      <c r="AB8" s="22" t="str">
        <f>_xlfn.TEXTJOIN("-",TRUE,Table7112[[#This Row],[Cat Code]],Table7112[[#This Row],[Discipline Code]],Table7112[[#This Row],[Sub-Disc Code]])</f>
        <v>TC-AR-AS</v>
      </c>
    </row>
    <row r="9" spans="1:28" x14ac:dyDescent="0.25">
      <c r="A9" s="5"/>
      <c r="D9" s="5"/>
      <c r="E9" s="41" t="str">
        <f t="shared" si="0"/>
        <v>TC-ST</v>
      </c>
      <c r="F9" s="42" t="s">
        <v>146</v>
      </c>
      <c r="G9" s="42" t="s">
        <v>131</v>
      </c>
      <c r="H9" s="35" t="s">
        <v>133</v>
      </c>
      <c r="I9" s="42" t="s">
        <v>146</v>
      </c>
      <c r="J9" s="42" t="s">
        <v>147</v>
      </c>
      <c r="K9" s="43" t="s">
        <v>148</v>
      </c>
      <c r="L9" s="5"/>
      <c r="M9" s="39" t="str">
        <f>_xlfn.TEXTJOIN("-",TRUE,Table7112[[#This Row],[Cat Code]],Table7112[[#This Row],[Discipline Code]],Table7112[[#This Row],[Sub-Disc Code]])</f>
        <v>TC-AR-AT</v>
      </c>
      <c r="N9" s="38">
        <v>4</v>
      </c>
      <c r="O9" s="37" t="s">
        <v>146</v>
      </c>
      <c r="P9" s="42" t="s">
        <v>131</v>
      </c>
      <c r="Q9" s="35" t="s">
        <v>133</v>
      </c>
      <c r="R9" s="35" t="str">
        <f>_xlfn.TEXTJOIN(" ",TRUE, Table7112[[#This Row],[Cat Code]],Table7112[[#This Row],[Work Package Cat]])</f>
        <v>TC Tech - Civil &amp; Structures</v>
      </c>
      <c r="S9" s="42" t="s">
        <v>134</v>
      </c>
      <c r="T9" s="36" t="str">
        <f>IF(Table7112[[#This Row],[Discipline Code]]="","",_xlfn.TEXTJOIN("-",TRUE, Table7112[[#This Row],[Cat Code]],Table7112[[#This Row],[Discipline Code]]))</f>
        <v>TC-AR</v>
      </c>
      <c r="U9" s="36" t="s">
        <v>135</v>
      </c>
      <c r="V9" s="36" t="str">
        <f>_xlfn.TEXTJOIN(" ",TRUE, Table7112[[#This Row],[Discipline Concat-Code]],Table7112[[#This Row],[Term]])</f>
        <v>TC-AR Architectural</v>
      </c>
      <c r="W9" s="42" t="s">
        <v>149</v>
      </c>
      <c r="X9" s="41" t="str">
        <f>IF(Table7112[[#This Row],[Sub-Disc Code]]="","",_xlfn.TEXTJOIN("-",TRUE, Table7112[[#This Row],[Discipline Concat-Code]],Table7112[[#This Row],[Sub-Disc Code]]))</f>
        <v>TC-AR-AT</v>
      </c>
      <c r="Y9" s="35" t="s">
        <v>150</v>
      </c>
      <c r="Z9" s="35" t="str">
        <f>_xlfn.TEXTJOIN(" ",TRUE, Table7112[[#This Row],[Sub-Disc Concatc Code]],Table7112[[#This Row],[Sub-Discipline_Description]])</f>
        <v>TC-AR-AT Architecture Design</v>
      </c>
      <c r="AA9" s="35" t="str">
        <f>_xlfn.TEXTJOIN(" | ",TRUE,Table7112[[#This Row],[Work Package Cat]],Table7112[[#This Row],[Term]],Table7112[[#This Row],[Sub-Discipline_Description]])</f>
        <v>Tech - Civil &amp; Structures | Architectural | Architecture Design</v>
      </c>
      <c r="AB9" s="22" t="str">
        <f>_xlfn.TEXTJOIN("-",TRUE,Table7112[[#This Row],[Cat Code]],Table7112[[#This Row],[Discipline Code]],Table7112[[#This Row],[Sub-Disc Code]])</f>
        <v>TC-AR-AT</v>
      </c>
    </row>
    <row r="10" spans="1:28" x14ac:dyDescent="0.25">
      <c r="A10" s="5"/>
      <c r="D10" s="5"/>
      <c r="E10" s="44" t="str">
        <f t="shared" si="0"/>
        <v>TS-CO</v>
      </c>
      <c r="F10" s="42" t="s">
        <v>151</v>
      </c>
      <c r="G10" s="42" t="s">
        <v>136</v>
      </c>
      <c r="H10" s="35" t="s">
        <v>138</v>
      </c>
      <c r="I10" s="42" t="s">
        <v>132</v>
      </c>
      <c r="J10" s="42" t="s">
        <v>152</v>
      </c>
      <c r="K10" s="35" t="s">
        <v>153</v>
      </c>
      <c r="L10" s="5"/>
      <c r="M10" s="39" t="str">
        <f>_xlfn.TEXTJOIN("-",TRUE,Table7112[[#This Row],[Cat Code]],Table7112[[#This Row],[Discipline Code]],Table7112[[#This Row],[Sub-Disc Code]])</f>
        <v>TC-AR-ID</v>
      </c>
      <c r="N10" s="38">
        <v>5</v>
      </c>
      <c r="O10" s="37" t="s">
        <v>151</v>
      </c>
      <c r="P10" s="42" t="s">
        <v>131</v>
      </c>
      <c r="Q10" s="35" t="s">
        <v>133</v>
      </c>
      <c r="R10" s="35" t="str">
        <f>_xlfn.TEXTJOIN(" ",TRUE, Table7112[[#This Row],[Cat Code]],Table7112[[#This Row],[Work Package Cat]])</f>
        <v>TC Tech - Civil &amp; Structures</v>
      </c>
      <c r="S10" s="42" t="s">
        <v>134</v>
      </c>
      <c r="T10" s="36" t="str">
        <f>IF(Table7112[[#This Row],[Discipline Code]]="","",_xlfn.TEXTJOIN("-",TRUE, Table7112[[#This Row],[Cat Code]],Table7112[[#This Row],[Discipline Code]]))</f>
        <v>TC-AR</v>
      </c>
      <c r="U10" s="36" t="s">
        <v>135</v>
      </c>
      <c r="V10" s="36" t="str">
        <f>_xlfn.TEXTJOIN(" ",TRUE, Table7112[[#This Row],[Discipline Concat-Code]],Table7112[[#This Row],[Term]])</f>
        <v>TC-AR Architectural</v>
      </c>
      <c r="W10" s="42" t="s">
        <v>154</v>
      </c>
      <c r="X10" s="41" t="str">
        <f>IF(Table7112[[#This Row],[Sub-Disc Code]]="","",_xlfn.TEXTJOIN("-",TRUE, Table7112[[#This Row],[Discipline Concat-Code]],Table7112[[#This Row],[Sub-Disc Code]]))</f>
        <v>TC-AR-ID</v>
      </c>
      <c r="Y10" s="35" t="s">
        <v>155</v>
      </c>
      <c r="Z10" s="35" t="str">
        <f>_xlfn.TEXTJOIN(" ",TRUE, Table7112[[#This Row],[Sub-Disc Concatc Code]],Table7112[[#This Row],[Sub-Discipline_Description]])</f>
        <v>TC-AR-ID Interior Design</v>
      </c>
      <c r="AA10" s="35" t="str">
        <f>_xlfn.TEXTJOIN(" | ",TRUE,Table7112[[#This Row],[Work Package Cat]],Table7112[[#This Row],[Term]],Table7112[[#This Row],[Sub-Discipline_Description]])</f>
        <v>Tech - Civil &amp; Structures | Architectural | Interior Design</v>
      </c>
      <c r="AB10" s="22" t="str">
        <f>_xlfn.TEXTJOIN("-",TRUE,Table7112[[#This Row],[Cat Code]],Table7112[[#This Row],[Discipline Code]],Table7112[[#This Row],[Sub-Disc Code]])</f>
        <v>TC-AR-ID</v>
      </c>
    </row>
    <row r="11" spans="1:28" x14ac:dyDescent="0.25">
      <c r="A11" s="5"/>
      <c r="D11" s="5"/>
      <c r="E11" s="41" t="str">
        <f t="shared" si="0"/>
        <v>TS-EL</v>
      </c>
      <c r="F11" s="42" t="s">
        <v>156</v>
      </c>
      <c r="G11" s="42" t="s">
        <v>136</v>
      </c>
      <c r="H11" s="35" t="s">
        <v>138</v>
      </c>
      <c r="I11" s="42" t="s">
        <v>137</v>
      </c>
      <c r="J11" s="42" t="s">
        <v>157</v>
      </c>
      <c r="K11" s="35" t="s">
        <v>158</v>
      </c>
      <c r="L11" s="5"/>
      <c r="M11" s="39" t="str">
        <f>_xlfn.TEXTJOIN("-",TRUE,Table7112[[#This Row],[Cat Code]],Table7112[[#This Row],[Discipline Code]],Table7112[[#This Row],[Sub-Disc Code]])</f>
        <v>TC-AR-LA</v>
      </c>
      <c r="N11" s="38">
        <v>6</v>
      </c>
      <c r="O11" s="37" t="s">
        <v>156</v>
      </c>
      <c r="P11" s="42" t="s">
        <v>131</v>
      </c>
      <c r="Q11" s="35" t="s">
        <v>133</v>
      </c>
      <c r="R11" s="35" t="str">
        <f>_xlfn.TEXTJOIN(" ",TRUE, Table7112[[#This Row],[Cat Code]],Table7112[[#This Row],[Work Package Cat]])</f>
        <v>TC Tech - Civil &amp; Structures</v>
      </c>
      <c r="S11" s="42" t="s">
        <v>134</v>
      </c>
      <c r="T11" s="36" t="str">
        <f>IF(Table7112[[#This Row],[Discipline Code]]="","",_xlfn.TEXTJOIN("-",TRUE, Table7112[[#This Row],[Cat Code]],Table7112[[#This Row],[Discipline Code]]))</f>
        <v>TC-AR</v>
      </c>
      <c r="U11" s="36" t="s">
        <v>135</v>
      </c>
      <c r="V11" s="36" t="str">
        <f>_xlfn.TEXTJOIN(" ",TRUE, Table7112[[#This Row],[Discipline Concat-Code]],Table7112[[#This Row],[Term]])</f>
        <v>TC-AR Architectural</v>
      </c>
      <c r="W11" s="42" t="s">
        <v>159</v>
      </c>
      <c r="X11" s="41" t="str">
        <f>IF(Table7112[[#This Row],[Sub-Disc Code]]="","",_xlfn.TEXTJOIN("-",TRUE, Table7112[[#This Row],[Discipline Concat-Code]],Table7112[[#This Row],[Sub-Disc Code]]))</f>
        <v>TC-AR-LA</v>
      </c>
      <c r="Y11" s="35" t="s">
        <v>160</v>
      </c>
      <c r="Z11" s="35" t="str">
        <f>_xlfn.TEXTJOIN(" ",TRUE, Table7112[[#This Row],[Sub-Disc Concatc Code]],Table7112[[#This Row],[Sub-Discipline_Description]])</f>
        <v>TC-AR-LA Landscaping</v>
      </c>
      <c r="AA11" s="35" t="str">
        <f>_xlfn.TEXTJOIN(" | ",TRUE,Table7112[[#This Row],[Work Package Cat]],Table7112[[#This Row],[Term]],Table7112[[#This Row],[Sub-Discipline_Description]])</f>
        <v>Tech - Civil &amp; Structures | Architectural | Landscaping</v>
      </c>
      <c r="AB11" s="22" t="str">
        <f>_xlfn.TEXTJOIN("-",TRUE,Table7112[[#This Row],[Cat Code]],Table7112[[#This Row],[Discipline Code]],Table7112[[#This Row],[Sub-Disc Code]])</f>
        <v>TC-AR-LA</v>
      </c>
    </row>
    <row r="12" spans="1:28" x14ac:dyDescent="0.25">
      <c r="A12" s="5"/>
      <c r="D12" s="5"/>
      <c r="E12" s="44" t="str">
        <f t="shared" si="0"/>
        <v>TS-FE</v>
      </c>
      <c r="F12" s="42" t="s">
        <v>161</v>
      </c>
      <c r="G12" s="42" t="s">
        <v>136</v>
      </c>
      <c r="H12" s="35" t="s">
        <v>138</v>
      </c>
      <c r="I12" s="42" t="s">
        <v>142</v>
      </c>
      <c r="J12" s="42" t="s">
        <v>162</v>
      </c>
      <c r="K12" s="45" t="s">
        <v>17</v>
      </c>
      <c r="L12" s="5"/>
      <c r="M12" s="39" t="str">
        <f>_xlfn.TEXTJOIN("-",TRUE,Table7112[[#This Row],[Cat Code]],Table7112[[#This Row],[Discipline Code]],Table7112[[#This Row],[Sub-Disc Code]])</f>
        <v>TC-AR-DU</v>
      </c>
      <c r="N12" s="38">
        <v>7</v>
      </c>
      <c r="O12" s="37" t="s">
        <v>161</v>
      </c>
      <c r="P12" s="42" t="s">
        <v>131</v>
      </c>
      <c r="Q12" s="35" t="s">
        <v>133</v>
      </c>
      <c r="R12" s="35" t="str">
        <f>_xlfn.TEXTJOIN(" ",TRUE, Table7112[[#This Row],[Cat Code]],Table7112[[#This Row],[Work Package Cat]])</f>
        <v>TC Tech - Civil &amp; Structures</v>
      </c>
      <c r="S12" s="42" t="s">
        <v>134</v>
      </c>
      <c r="T12" s="36" t="str">
        <f>IF(Table7112[[#This Row],[Discipline Code]]="","",_xlfn.TEXTJOIN("-",TRUE, Table7112[[#This Row],[Cat Code]],Table7112[[#This Row],[Discipline Code]]))</f>
        <v>TC-AR</v>
      </c>
      <c r="U12" s="36" t="s">
        <v>135</v>
      </c>
      <c r="V12" s="36" t="str">
        <f>_xlfn.TEXTJOIN(" ",TRUE, Table7112[[#This Row],[Discipline Concat-Code]],Table7112[[#This Row],[Term]])</f>
        <v>TC-AR Architectural</v>
      </c>
      <c r="W12" s="42" t="s">
        <v>163</v>
      </c>
      <c r="X12" s="41" t="str">
        <f>IF(Table7112[[#This Row],[Sub-Disc Code]]="","",_xlfn.TEXTJOIN("-",TRUE, Table7112[[#This Row],[Discipline Concat-Code]],Table7112[[#This Row],[Sub-Disc Code]]))</f>
        <v>TC-AR-DU</v>
      </c>
      <c r="Y12" s="35" t="s">
        <v>164</v>
      </c>
      <c r="Z12" s="35" t="str">
        <f>_xlfn.TEXTJOIN(" ",TRUE, Table7112[[#This Row],[Sub-Disc Concatc Code]],Table7112[[#This Row],[Sub-Discipline_Description]])</f>
        <v>TC-AR-DU Urban Design</v>
      </c>
      <c r="AA12" s="35" t="str">
        <f>_xlfn.TEXTJOIN(" | ",TRUE,Table7112[[#This Row],[Work Package Cat]],Table7112[[#This Row],[Term]],Table7112[[#This Row],[Sub-Discipline_Description]])</f>
        <v>Tech - Civil &amp; Structures | Architectural | Urban Design</v>
      </c>
      <c r="AB12" s="22" t="str">
        <f>_xlfn.TEXTJOIN("-",TRUE,Table7112[[#This Row],[Cat Code]],Table7112[[#This Row],[Discipline Code]],Table7112[[#This Row],[Sub-Disc Code]])</f>
        <v>TC-AR-DU</v>
      </c>
    </row>
    <row r="13" spans="1:28" x14ac:dyDescent="0.25">
      <c r="A13" s="5"/>
      <c r="D13" s="5"/>
      <c r="E13" s="41" t="str">
        <f t="shared" si="0"/>
        <v>TS-HY</v>
      </c>
      <c r="F13" s="42" t="s">
        <v>165</v>
      </c>
      <c r="G13" s="42" t="s">
        <v>136</v>
      </c>
      <c r="H13" s="35" t="s">
        <v>138</v>
      </c>
      <c r="I13" s="42" t="s">
        <v>146</v>
      </c>
      <c r="J13" s="42" t="s">
        <v>166</v>
      </c>
      <c r="K13" s="35" t="s">
        <v>167</v>
      </c>
      <c r="L13" s="5"/>
      <c r="M13" s="39" t="str">
        <f>_xlfn.TEXTJOIN("-",TRUE,Table7112[[#This Row],[Cat Code]],Table7112[[#This Row],[Discipline Code]],Table7112[[#This Row],[Sub-Disc Code]])</f>
        <v>TC-CV</v>
      </c>
      <c r="N13" s="38">
        <v>8</v>
      </c>
      <c r="O13" s="37" t="s">
        <v>165</v>
      </c>
      <c r="P13" s="42" t="s">
        <v>131</v>
      </c>
      <c r="Q13" s="35" t="s">
        <v>133</v>
      </c>
      <c r="R13" s="35" t="str">
        <f>_xlfn.TEXTJOIN(" ",TRUE, Table7112[[#This Row],[Cat Code]],Table7112[[#This Row],[Work Package Cat]])</f>
        <v>TC Tech - Civil &amp; Structures</v>
      </c>
      <c r="S13" s="42" t="s">
        <v>139</v>
      </c>
      <c r="T13" s="36" t="str">
        <f>IF(Table7112[[#This Row],[Discipline Code]]="","",_xlfn.TEXTJOIN("-",TRUE, Table7112[[#This Row],[Cat Code]],Table7112[[#This Row],[Discipline Code]]))</f>
        <v>TC-CV</v>
      </c>
      <c r="U13" s="36" t="s">
        <v>140</v>
      </c>
      <c r="V13" s="36" t="str">
        <f>_xlfn.TEXTJOIN(" ",TRUE, Table7112[[#This Row],[Discipline Concat-Code]],Table7112[[#This Row],[Term]])</f>
        <v>TC-CV Civil</v>
      </c>
      <c r="W13" s="20"/>
      <c r="X13" s="19" t="str">
        <f>IF(Table7112[[#This Row],[Sub-Disc Code]]="","",_xlfn.TEXTJOIN("-",TRUE, Table7112[[#This Row],[Discipline Concat-Code]],Table7112[[#This Row],[Sub-Disc Code]]))</f>
        <v/>
      </c>
      <c r="Y13" s="19"/>
      <c r="Z13" s="19" t="str">
        <f>_xlfn.TEXTJOIN(" ",TRUE, Table7112[[#This Row],[Sub-Disc Concatc Code]],Table7112[[#This Row],[Sub-Discipline_Description]])</f>
        <v/>
      </c>
      <c r="AA13" s="35" t="str">
        <f>_xlfn.TEXTJOIN(" | ",TRUE,Table7112[[#This Row],[Work Package Cat]],Table7112[[#This Row],[Term]],Table7112[[#This Row],[Sub-Discipline_Description]])</f>
        <v>Tech - Civil &amp; Structures | Civil</v>
      </c>
      <c r="AB13" s="22" t="str">
        <f>_xlfn.TEXTJOIN("-",TRUE,Table7112[[#This Row],[Cat Code]],Table7112[[#This Row],[Discipline Code]],Table7112[[#This Row],[Sub-Disc Code]])</f>
        <v>TC-CV</v>
      </c>
    </row>
    <row r="14" spans="1:28" x14ac:dyDescent="0.25">
      <c r="A14" s="5"/>
      <c r="D14" s="5"/>
      <c r="E14" s="44" t="str">
        <f t="shared" si="0"/>
        <v>TS-ME</v>
      </c>
      <c r="F14" s="42" t="s">
        <v>168</v>
      </c>
      <c r="G14" s="42" t="s">
        <v>136</v>
      </c>
      <c r="H14" s="35" t="s">
        <v>138</v>
      </c>
      <c r="I14" s="42" t="s">
        <v>151</v>
      </c>
      <c r="J14" s="42" t="s">
        <v>169</v>
      </c>
      <c r="K14" s="45" t="s">
        <v>170</v>
      </c>
      <c r="L14" s="5"/>
      <c r="M14" s="39" t="str">
        <f>_xlfn.TEXTJOIN("-",TRUE,Table7112[[#This Row],[Cat Code]],Table7112[[#This Row],[Discipline Code]],Table7112[[#This Row],[Sub-Disc Code]])</f>
        <v>TC-CV-EW</v>
      </c>
      <c r="N14" s="38">
        <v>9</v>
      </c>
      <c r="O14" s="37" t="s">
        <v>168</v>
      </c>
      <c r="P14" s="42" t="s">
        <v>131</v>
      </c>
      <c r="Q14" s="35" t="s">
        <v>133</v>
      </c>
      <c r="R14" s="35" t="str">
        <f>_xlfn.TEXTJOIN(" ",TRUE, Table7112[[#This Row],[Cat Code]],Table7112[[#This Row],[Work Package Cat]])</f>
        <v>TC Tech - Civil &amp; Structures</v>
      </c>
      <c r="S14" s="42" t="s">
        <v>139</v>
      </c>
      <c r="T14" s="36" t="str">
        <f>IF(Table7112[[#This Row],[Discipline Code]]="","",_xlfn.TEXTJOIN("-",TRUE, Table7112[[#This Row],[Cat Code]],Table7112[[#This Row],[Discipline Code]]))</f>
        <v>TC-CV</v>
      </c>
      <c r="U14" s="36" t="s">
        <v>140</v>
      </c>
      <c r="V14" s="36" t="str">
        <f>_xlfn.TEXTJOIN(" ",TRUE, Table7112[[#This Row],[Discipline Concat-Code]],Table7112[[#This Row],[Term]])</f>
        <v>TC-CV Civil</v>
      </c>
      <c r="W14" s="42" t="s">
        <v>171</v>
      </c>
      <c r="X14" s="41" t="str">
        <f>IF(Table7112[[#This Row],[Sub-Disc Code]]="","",_xlfn.TEXTJOIN("-",TRUE, Table7112[[#This Row],[Discipline Concat-Code]],Table7112[[#This Row],[Sub-Disc Code]]))</f>
        <v>TC-CV-EW</v>
      </c>
      <c r="Y14" s="35" t="s">
        <v>172</v>
      </c>
      <c r="Z14" s="35" t="str">
        <f>_xlfn.TEXTJOIN(" ",TRUE, Table7112[[#This Row],[Sub-Disc Concatc Code]],Table7112[[#This Row],[Sub-Discipline_Description]])</f>
        <v>TC-CV-EW Earthworks</v>
      </c>
      <c r="AA14" s="35" t="str">
        <f>_xlfn.TEXTJOIN(" | ",TRUE,Table7112[[#This Row],[Work Package Cat]],Table7112[[#This Row],[Term]],Table7112[[#This Row],[Sub-Discipline_Description]])</f>
        <v>Tech - Civil &amp; Structures | Civil | Earthworks</v>
      </c>
      <c r="AB14" s="22" t="str">
        <f>_xlfn.TEXTJOIN("-",TRUE,Table7112[[#This Row],[Cat Code]],Table7112[[#This Row],[Discipline Code]],Table7112[[#This Row],[Sub-Disc Code]])</f>
        <v>TC-CV-EW</v>
      </c>
    </row>
    <row r="15" spans="1:28" x14ac:dyDescent="0.25">
      <c r="A15" s="5"/>
      <c r="D15" s="5"/>
      <c r="E15" s="41" t="str">
        <f t="shared" si="0"/>
        <v>TS-SG</v>
      </c>
      <c r="F15" s="42" t="s">
        <v>173</v>
      </c>
      <c r="G15" s="42" t="s">
        <v>136</v>
      </c>
      <c r="H15" s="35" t="s">
        <v>138</v>
      </c>
      <c r="I15" s="42" t="s">
        <v>156</v>
      </c>
      <c r="J15" s="42" t="s">
        <v>174</v>
      </c>
      <c r="K15" s="35" t="s">
        <v>175</v>
      </c>
      <c r="L15" s="5"/>
      <c r="M15" s="39" t="str">
        <f>_xlfn.TEXTJOIN("-",TRUE,Table7112[[#This Row],[Cat Code]],Table7112[[#This Row],[Discipline Code]],Table7112[[#This Row],[Sub-Disc Code]])</f>
        <v>TC-CV-FN</v>
      </c>
      <c r="N15" s="38">
        <v>10</v>
      </c>
      <c r="O15" s="37" t="s">
        <v>173</v>
      </c>
      <c r="P15" s="42" t="s">
        <v>131</v>
      </c>
      <c r="Q15" s="35" t="s">
        <v>133</v>
      </c>
      <c r="R15" s="35" t="str">
        <f>_xlfn.TEXTJOIN(" ",TRUE, Table7112[[#This Row],[Cat Code]],Table7112[[#This Row],[Work Package Cat]])</f>
        <v>TC Tech - Civil &amp; Structures</v>
      </c>
      <c r="S15" s="42" t="s">
        <v>139</v>
      </c>
      <c r="T15" s="36" t="str">
        <f>IF(Table7112[[#This Row],[Discipline Code]]="","",_xlfn.TEXTJOIN("-",TRUE, Table7112[[#This Row],[Cat Code]],Table7112[[#This Row],[Discipline Code]]))</f>
        <v>TC-CV</v>
      </c>
      <c r="U15" s="36" t="s">
        <v>140</v>
      </c>
      <c r="V15" s="36" t="str">
        <f>_xlfn.TEXTJOIN(" ",TRUE, Table7112[[#This Row],[Discipline Concat-Code]],Table7112[[#This Row],[Term]])</f>
        <v>TC-CV Civil</v>
      </c>
      <c r="W15" s="42" t="s">
        <v>176</v>
      </c>
      <c r="X15" s="41" t="str">
        <f>IF(Table7112[[#This Row],[Sub-Disc Code]]="","",_xlfn.TEXTJOIN("-",TRUE, Table7112[[#This Row],[Discipline Concat-Code]],Table7112[[#This Row],[Sub-Disc Code]]))</f>
        <v>TC-CV-FN</v>
      </c>
      <c r="Y15" s="35" t="s">
        <v>177</v>
      </c>
      <c r="Z15" s="35" t="str">
        <f>_xlfn.TEXTJOIN(" ",TRUE, Table7112[[#This Row],[Sub-Disc Concatc Code]],Table7112[[#This Row],[Sub-Discipline_Description]])</f>
        <v>TC-CV-FN Fencing, Barriers and Furniture</v>
      </c>
      <c r="AA15" s="35" t="str">
        <f>_xlfn.TEXTJOIN(" | ",TRUE,Table7112[[#This Row],[Work Package Cat]],Table7112[[#This Row],[Term]],Table7112[[#This Row],[Sub-Discipline_Description]])</f>
        <v>Tech - Civil &amp; Structures | Civil | Fencing, Barriers and Furniture</v>
      </c>
      <c r="AB15" s="22" t="str">
        <f>_xlfn.TEXTJOIN("-",TRUE,Table7112[[#This Row],[Cat Code]],Table7112[[#This Row],[Discipline Code]],Table7112[[#This Row],[Sub-Disc Code]])</f>
        <v>TC-CV-FN</v>
      </c>
    </row>
    <row r="16" spans="1:28" x14ac:dyDescent="0.25">
      <c r="A16" s="5"/>
      <c r="D16" s="5"/>
      <c r="E16" s="44" t="str">
        <f t="shared" si="0"/>
        <v>TS-TE</v>
      </c>
      <c r="F16" s="42" t="s">
        <v>178</v>
      </c>
      <c r="G16" s="42" t="s">
        <v>136</v>
      </c>
      <c r="H16" s="35" t="s">
        <v>138</v>
      </c>
      <c r="I16" s="42" t="s">
        <v>161</v>
      </c>
      <c r="J16" s="42" t="s">
        <v>57</v>
      </c>
      <c r="K16" s="35" t="s">
        <v>179</v>
      </c>
      <c r="L16" s="5"/>
      <c r="M16" s="39" t="str">
        <f>_xlfn.TEXTJOIN("-",TRUE,Table7112[[#This Row],[Cat Code]],Table7112[[#This Row],[Discipline Code]],Table7112[[#This Row],[Sub-Disc Code]])</f>
        <v>TC-CV-PV</v>
      </c>
      <c r="N16" s="38">
        <v>11</v>
      </c>
      <c r="O16" s="37" t="s">
        <v>178</v>
      </c>
      <c r="P16" s="42" t="s">
        <v>131</v>
      </c>
      <c r="Q16" s="35" t="s">
        <v>133</v>
      </c>
      <c r="R16" s="35" t="str">
        <f>_xlfn.TEXTJOIN(" ",TRUE, Table7112[[#This Row],[Cat Code]],Table7112[[#This Row],[Work Package Cat]])</f>
        <v>TC Tech - Civil &amp; Structures</v>
      </c>
      <c r="S16" s="42" t="s">
        <v>139</v>
      </c>
      <c r="T16" s="36" t="str">
        <f>IF(Table7112[[#This Row],[Discipline Code]]="","",_xlfn.TEXTJOIN("-",TRUE, Table7112[[#This Row],[Cat Code]],Table7112[[#This Row],[Discipline Code]]))</f>
        <v>TC-CV</v>
      </c>
      <c r="U16" s="35" t="s">
        <v>140</v>
      </c>
      <c r="V16" s="35" t="str">
        <f>_xlfn.TEXTJOIN(" ",TRUE, Table7112[[#This Row],[Discipline Concat-Code]],Table7112[[#This Row],[Term]])</f>
        <v>TC-CV Civil</v>
      </c>
      <c r="W16" s="42" t="s">
        <v>180</v>
      </c>
      <c r="X16" s="41" t="str">
        <f>IF(Table7112[[#This Row],[Sub-Disc Code]]="","",_xlfn.TEXTJOIN("-",TRUE, Table7112[[#This Row],[Discipline Concat-Code]],Table7112[[#This Row],[Sub-Disc Code]]))</f>
        <v>TC-CV-PV</v>
      </c>
      <c r="Y16" s="35" t="s">
        <v>181</v>
      </c>
      <c r="Z16" s="35" t="str">
        <f>_xlfn.TEXTJOIN(" ",TRUE, Table7112[[#This Row],[Sub-Disc Concatc Code]],Table7112[[#This Row],[Sub-Discipline_Description]])</f>
        <v>TC-CV-PV Pavement</v>
      </c>
      <c r="AA16" s="35" t="str">
        <f>_xlfn.TEXTJOIN(" | ",TRUE,Table7112[[#This Row],[Work Package Cat]],Table7112[[#This Row],[Term]],Table7112[[#This Row],[Sub-Discipline_Description]])</f>
        <v>Tech - Civil &amp; Structures | Civil | Pavement</v>
      </c>
      <c r="AB16" s="22" t="str">
        <f>_xlfn.TEXTJOIN("-",TRUE,Table7112[[#This Row],[Cat Code]],Table7112[[#This Row],[Discipline Code]],Table7112[[#This Row],[Sub-Disc Code]])</f>
        <v>TC-CV-PV</v>
      </c>
    </row>
    <row r="17" spans="1:28" x14ac:dyDescent="0.25">
      <c r="A17" s="5"/>
      <c r="D17" s="5"/>
      <c r="E17" s="41" t="str">
        <f t="shared" si="0"/>
        <v>TS-UT</v>
      </c>
      <c r="F17" s="42" t="s">
        <v>182</v>
      </c>
      <c r="G17" s="42" t="s">
        <v>136</v>
      </c>
      <c r="H17" s="35" t="s">
        <v>138</v>
      </c>
      <c r="I17" s="42" t="s">
        <v>165</v>
      </c>
      <c r="J17" s="42" t="s">
        <v>183</v>
      </c>
      <c r="K17" s="43" t="s">
        <v>184</v>
      </c>
      <c r="L17" s="5"/>
      <c r="M17" s="39" t="str">
        <f>_xlfn.TEXTJOIN("-",TRUE,Table7112[[#This Row],[Cat Code]],Table7112[[#This Row],[Discipline Code]],Table7112[[#This Row],[Sub-Disc Code]])</f>
        <v>TC-CV-RW</v>
      </c>
      <c r="N17" s="38">
        <v>12</v>
      </c>
      <c r="O17" s="37" t="s">
        <v>182</v>
      </c>
      <c r="P17" s="42" t="s">
        <v>131</v>
      </c>
      <c r="Q17" s="35" t="s">
        <v>133</v>
      </c>
      <c r="R17" s="35" t="str">
        <f>_xlfn.TEXTJOIN(" ",TRUE, Table7112[[#This Row],[Cat Code]],Table7112[[#This Row],[Work Package Cat]])</f>
        <v>TC Tech - Civil &amp; Structures</v>
      </c>
      <c r="S17" s="42" t="s">
        <v>139</v>
      </c>
      <c r="T17" s="36" t="str">
        <f>IF(Table7112[[#This Row],[Discipline Code]]="","",_xlfn.TEXTJOIN("-",TRUE, Table7112[[#This Row],[Cat Code]],Table7112[[#This Row],[Discipline Code]]))</f>
        <v>TC-CV</v>
      </c>
      <c r="U17" s="35" t="s">
        <v>140</v>
      </c>
      <c r="V17" s="35" t="str">
        <f>_xlfn.TEXTJOIN(" ",TRUE, Table7112[[#This Row],[Discipline Concat-Code]],Table7112[[#This Row],[Term]])</f>
        <v>TC-CV Civil</v>
      </c>
      <c r="W17" s="42" t="s">
        <v>185</v>
      </c>
      <c r="X17" s="41" t="str">
        <f>IF(Table7112[[#This Row],[Sub-Disc Code]]="","",_xlfn.TEXTJOIN("-",TRUE, Table7112[[#This Row],[Discipline Concat-Code]],Table7112[[#This Row],[Sub-Disc Code]]))</f>
        <v>TC-CV-RW</v>
      </c>
      <c r="Y17" s="35" t="s">
        <v>186</v>
      </c>
      <c r="Z17" s="35" t="str">
        <f>_xlfn.TEXTJOIN(" ",TRUE, Table7112[[#This Row],[Sub-Disc Concatc Code]],Table7112[[#This Row],[Sub-Discipline_Description]])</f>
        <v>TC-CV-RW Roadworks</v>
      </c>
      <c r="AA17" s="35" t="str">
        <f>_xlfn.TEXTJOIN(" | ",TRUE,Table7112[[#This Row],[Work Package Cat]],Table7112[[#This Row],[Term]],Table7112[[#This Row],[Sub-Discipline_Description]])</f>
        <v>Tech - Civil &amp; Structures | Civil | Roadworks</v>
      </c>
      <c r="AB17" s="22" t="str">
        <f>_xlfn.TEXTJOIN("-",TRUE,Table7112[[#This Row],[Cat Code]],Table7112[[#This Row],[Discipline Code]],Table7112[[#This Row],[Sub-Disc Code]])</f>
        <v>TC-CV-RW</v>
      </c>
    </row>
    <row r="18" spans="1:28" x14ac:dyDescent="0.25">
      <c r="A18" s="5"/>
      <c r="D18" s="5"/>
      <c r="E18" s="44" t="str">
        <f t="shared" si="0"/>
        <v>MG-CM</v>
      </c>
      <c r="F18" s="42" t="s">
        <v>187</v>
      </c>
      <c r="G18" s="37" t="s">
        <v>141</v>
      </c>
      <c r="H18" s="35" t="s">
        <v>32</v>
      </c>
      <c r="I18" s="42" t="s">
        <v>132</v>
      </c>
      <c r="J18" s="42" t="s">
        <v>188</v>
      </c>
      <c r="K18" s="35" t="s">
        <v>189</v>
      </c>
      <c r="L18" s="5"/>
      <c r="M18" s="39" t="str">
        <f>_xlfn.TEXTJOIN("-",TRUE,Table7112[[#This Row],[Cat Code]],Table7112[[#This Row],[Discipline Code]],Table7112[[#This Row],[Sub-Disc Code]])</f>
        <v>TC-CV-SD</v>
      </c>
      <c r="N18" s="38">
        <v>13</v>
      </c>
      <c r="O18" s="37" t="s">
        <v>187</v>
      </c>
      <c r="P18" s="42" t="s">
        <v>131</v>
      </c>
      <c r="Q18" s="35" t="s">
        <v>133</v>
      </c>
      <c r="R18" s="35" t="str">
        <f>_xlfn.TEXTJOIN(" ",TRUE, Table7112[[#This Row],[Cat Code]],Table7112[[#This Row],[Work Package Cat]])</f>
        <v>TC Tech - Civil &amp; Structures</v>
      </c>
      <c r="S18" s="42" t="s">
        <v>139</v>
      </c>
      <c r="T18" s="36" t="str">
        <f>IF(Table7112[[#This Row],[Discipline Code]]="","",_xlfn.TEXTJOIN("-",TRUE, Table7112[[#This Row],[Cat Code]],Table7112[[#This Row],[Discipline Code]]))</f>
        <v>TC-CV</v>
      </c>
      <c r="U18" s="35" t="s">
        <v>140</v>
      </c>
      <c r="V18" s="35" t="str">
        <f>_xlfn.TEXTJOIN(" ",TRUE, Table7112[[#This Row],[Discipline Concat-Code]],Table7112[[#This Row],[Term]])</f>
        <v>TC-CV Civil</v>
      </c>
      <c r="W18" s="42" t="s">
        <v>190</v>
      </c>
      <c r="X18" s="41" t="str">
        <f>IF(Table7112[[#This Row],[Sub-Disc Code]]="","",_xlfn.TEXTJOIN("-",TRUE, Table7112[[#This Row],[Discipline Concat-Code]],Table7112[[#This Row],[Sub-Disc Code]]))</f>
        <v>TC-CV-SD</v>
      </c>
      <c r="Y18" s="35" t="s">
        <v>191</v>
      </c>
      <c r="Z18" s="35" t="str">
        <f>_xlfn.TEXTJOIN(" ",TRUE, Table7112[[#This Row],[Sub-Disc Concatc Code]],Table7112[[#This Row],[Sub-Discipline_Description]])</f>
        <v>TC-CV-SD Stormwater Drainage</v>
      </c>
      <c r="AA18" s="35" t="str">
        <f>_xlfn.TEXTJOIN(" | ",TRUE,Table7112[[#This Row],[Work Package Cat]],Table7112[[#This Row],[Term]],Table7112[[#This Row],[Sub-Discipline_Description]])</f>
        <v>Tech - Civil &amp; Structures | Civil | Stormwater Drainage</v>
      </c>
      <c r="AB18" s="22" t="str">
        <f>_xlfn.TEXTJOIN("-",TRUE,Table7112[[#This Row],[Cat Code]],Table7112[[#This Row],[Discipline Code]],Table7112[[#This Row],[Sub-Disc Code]])</f>
        <v>TC-CV-SD</v>
      </c>
    </row>
    <row r="19" spans="1:28" x14ac:dyDescent="0.25">
      <c r="A19" s="5"/>
      <c r="B19" s="5"/>
      <c r="C19" s="5"/>
      <c r="D19" s="5"/>
      <c r="E19" s="41" t="str">
        <f t="shared" si="0"/>
        <v>MG-CX</v>
      </c>
      <c r="F19" s="42" t="s">
        <v>192</v>
      </c>
      <c r="G19" s="37" t="s">
        <v>141</v>
      </c>
      <c r="H19" s="35" t="s">
        <v>32</v>
      </c>
      <c r="I19" s="42" t="s">
        <v>137</v>
      </c>
      <c r="J19" s="42" t="s">
        <v>193</v>
      </c>
      <c r="K19" s="43" t="s">
        <v>194</v>
      </c>
      <c r="L19" s="5"/>
      <c r="M19" s="39" t="str">
        <f>_xlfn.TEXTJOIN("-",TRUE,Table7112[[#This Row],[Cat Code]],Table7112[[#This Row],[Discipline Code]],Table7112[[#This Row],[Sub-Disc Code]])</f>
        <v>TC-CV-SR</v>
      </c>
      <c r="N19" s="38">
        <v>14</v>
      </c>
      <c r="O19" s="37" t="s">
        <v>192</v>
      </c>
      <c r="P19" s="42" t="s">
        <v>131</v>
      </c>
      <c r="Q19" s="35" t="s">
        <v>133</v>
      </c>
      <c r="R19" s="35" t="str">
        <f>_xlfn.TEXTJOIN(" ",TRUE, Table7112[[#This Row],[Cat Code]],Table7112[[#This Row],[Work Package Cat]])</f>
        <v>TC Tech - Civil &amp; Structures</v>
      </c>
      <c r="S19" s="42" t="s">
        <v>139</v>
      </c>
      <c r="T19" s="36" t="str">
        <f>IF(Table7112[[#This Row],[Discipline Code]]="","",_xlfn.TEXTJOIN("-",TRUE, Table7112[[#This Row],[Cat Code]],Table7112[[#This Row],[Discipline Code]]))</f>
        <v>TC-CV</v>
      </c>
      <c r="U19" s="35" t="s">
        <v>140</v>
      </c>
      <c r="V19" s="35" t="str">
        <f>_xlfn.TEXTJOIN(" ",TRUE, Table7112[[#This Row],[Discipline Concat-Code]],Table7112[[#This Row],[Term]])</f>
        <v>TC-CV Civil</v>
      </c>
      <c r="W19" s="42" t="s">
        <v>195</v>
      </c>
      <c r="X19" s="41" t="str">
        <f>IF(Table7112[[#This Row],[Sub-Disc Code]]="","",_xlfn.TEXTJOIN("-",TRUE, Table7112[[#This Row],[Discipline Concat-Code]],Table7112[[#This Row],[Sub-Disc Code]]))</f>
        <v>TC-CV-SR</v>
      </c>
      <c r="Y19" s="35" t="s">
        <v>196</v>
      </c>
      <c r="Z19" s="35" t="str">
        <f>_xlfn.TEXTJOIN(" ",TRUE, Table7112[[#This Row],[Sub-Disc Concatc Code]],Table7112[[#This Row],[Sub-Discipline_Description]])</f>
        <v>TC-CV-SR Service Routes</v>
      </c>
      <c r="AA19" s="35" t="str">
        <f>_xlfn.TEXTJOIN(" | ",TRUE,Table7112[[#This Row],[Work Package Cat]],Table7112[[#This Row],[Term]],Table7112[[#This Row],[Sub-Discipline_Description]])</f>
        <v>Tech - Civil &amp; Structures | Civil | Service Routes</v>
      </c>
      <c r="AB19" s="22" t="str">
        <f>_xlfn.TEXTJOIN("-",TRUE,Table7112[[#This Row],[Cat Code]],Table7112[[#This Row],[Discipline Code]],Table7112[[#This Row],[Sub-Disc Code]])</f>
        <v>TC-CV-SR</v>
      </c>
    </row>
    <row r="20" spans="1:28" x14ac:dyDescent="0.25">
      <c r="A20" s="5"/>
      <c r="B20" s="5"/>
      <c r="C20" s="5"/>
      <c r="D20" s="5"/>
      <c r="E20" s="44" t="str">
        <f t="shared" si="0"/>
        <v>MG-CY</v>
      </c>
      <c r="F20" s="42" t="s">
        <v>197</v>
      </c>
      <c r="G20" s="37" t="s">
        <v>141</v>
      </c>
      <c r="H20" s="35" t="s">
        <v>32</v>
      </c>
      <c r="I20" s="42" t="s">
        <v>142</v>
      </c>
      <c r="J20" s="42" t="s">
        <v>198</v>
      </c>
      <c r="K20" s="35" t="s">
        <v>199</v>
      </c>
      <c r="L20" s="5"/>
      <c r="M20" s="39" t="str">
        <f>_xlfn.TEXTJOIN("-",TRUE,Table7112[[#This Row],[Cat Code]],Table7112[[#This Row],[Discipline Code]],Table7112[[#This Row],[Sub-Disc Code]])</f>
        <v>TC-CV-TR</v>
      </c>
      <c r="N20" s="38">
        <v>15</v>
      </c>
      <c r="O20" s="37" t="s">
        <v>197</v>
      </c>
      <c r="P20" s="42" t="s">
        <v>131</v>
      </c>
      <c r="Q20" s="35" t="s">
        <v>133</v>
      </c>
      <c r="R20" s="35" t="str">
        <f>_xlfn.TEXTJOIN(" ",TRUE, Table7112[[#This Row],[Cat Code]],Table7112[[#This Row],[Work Package Cat]])</f>
        <v>TC Tech - Civil &amp; Structures</v>
      </c>
      <c r="S20" s="42" t="s">
        <v>139</v>
      </c>
      <c r="T20" s="36" t="str">
        <f>IF(Table7112[[#This Row],[Discipline Code]]="","",_xlfn.TEXTJOIN("-",TRUE, Table7112[[#This Row],[Cat Code]],Table7112[[#This Row],[Discipline Code]]))</f>
        <v>TC-CV</v>
      </c>
      <c r="U20" s="35" t="s">
        <v>140</v>
      </c>
      <c r="V20" s="35" t="str">
        <f>_xlfn.TEXTJOIN(" ",TRUE, Table7112[[#This Row],[Discipline Concat-Code]],Table7112[[#This Row],[Term]])</f>
        <v>TC-CV Civil</v>
      </c>
      <c r="W20" s="42" t="s">
        <v>200</v>
      </c>
      <c r="X20" s="41" t="str">
        <f>IF(Table7112[[#This Row],[Sub-Disc Code]]="","",_xlfn.TEXTJOIN("-",TRUE, Table7112[[#This Row],[Discipline Concat-Code]],Table7112[[#This Row],[Sub-Disc Code]]))</f>
        <v>TC-CV-TR</v>
      </c>
      <c r="Y20" s="35" t="s">
        <v>201</v>
      </c>
      <c r="Z20" s="35" t="str">
        <f>_xlfn.TEXTJOIN(" ",TRUE, Table7112[[#This Row],[Sub-Disc Concatc Code]],Table7112[[#This Row],[Sub-Discipline_Description]])</f>
        <v>TC-CV-TR Track</v>
      </c>
      <c r="AA20" s="35" t="str">
        <f>_xlfn.TEXTJOIN(" | ",TRUE,Table7112[[#This Row],[Work Package Cat]],Table7112[[#This Row],[Term]],Table7112[[#This Row],[Sub-Discipline_Description]])</f>
        <v>Tech - Civil &amp; Structures | Civil | Track</v>
      </c>
      <c r="AB20" s="22" t="str">
        <f>_xlfn.TEXTJOIN("-",TRUE,Table7112[[#This Row],[Cat Code]],Table7112[[#This Row],[Discipline Code]],Table7112[[#This Row],[Sub-Disc Code]])</f>
        <v>TC-CV-TR</v>
      </c>
    </row>
    <row r="21" spans="1:28" x14ac:dyDescent="0.25">
      <c r="A21" s="5"/>
      <c r="B21" s="5"/>
      <c r="C21" s="5"/>
      <c r="D21" s="5"/>
      <c r="E21" s="41" t="str">
        <f t="shared" si="0"/>
        <v>MG-DV</v>
      </c>
      <c r="F21" s="42" t="s">
        <v>202</v>
      </c>
      <c r="G21" s="37" t="s">
        <v>141</v>
      </c>
      <c r="H21" s="35" t="s">
        <v>32</v>
      </c>
      <c r="I21" s="42" t="s">
        <v>146</v>
      </c>
      <c r="J21" s="42" t="s">
        <v>203</v>
      </c>
      <c r="K21" s="43" t="s">
        <v>204</v>
      </c>
      <c r="L21" s="5"/>
      <c r="M21" s="39" t="str">
        <f>_xlfn.TEXTJOIN("-",TRUE,Table7112[[#This Row],[Cat Code]],Table7112[[#This Row],[Discipline Code]],Table7112[[#This Row],[Sub-Disc Code]])</f>
        <v>TC-GN</v>
      </c>
      <c r="N21" s="38">
        <v>16</v>
      </c>
      <c r="O21" s="37" t="s">
        <v>202</v>
      </c>
      <c r="P21" s="42" t="s">
        <v>131</v>
      </c>
      <c r="Q21" s="35" t="s">
        <v>133</v>
      </c>
      <c r="R21" s="35" t="str">
        <f>_xlfn.TEXTJOIN(" ",TRUE, Table7112[[#This Row],[Cat Code]],Table7112[[#This Row],[Work Package Cat]])</f>
        <v>TC Tech - Civil &amp; Structures</v>
      </c>
      <c r="S21" s="42" t="s">
        <v>143</v>
      </c>
      <c r="T21" s="36" t="str">
        <f>IF(Table7112[[#This Row],[Discipline Code]]="","",_xlfn.TEXTJOIN("-",TRUE, Table7112[[#This Row],[Cat Code]],Table7112[[#This Row],[Discipline Code]]))</f>
        <v>TC-GN</v>
      </c>
      <c r="U21" s="35" t="s">
        <v>21</v>
      </c>
      <c r="V21" s="35" t="str">
        <f>_xlfn.TEXTJOIN(" ",TRUE, Table7112[[#This Row],[Discipline Concat-Code]],Table7112[[#This Row],[Term]])</f>
        <v>TC-GN General</v>
      </c>
      <c r="W21" s="20"/>
      <c r="X21" s="19" t="str">
        <f>IF(Table7112[[#This Row],[Sub-Disc Code]]="","",_xlfn.TEXTJOIN("-",TRUE, Table7112[[#This Row],[Discipline Concat-Code]],Table7112[[#This Row],[Sub-Disc Code]]))</f>
        <v/>
      </c>
      <c r="Y21" s="19"/>
      <c r="Z21" s="19" t="str">
        <f>_xlfn.TEXTJOIN(" ",TRUE, Table7112[[#This Row],[Sub-Disc Concatc Code]],Table7112[[#This Row],[Sub-Discipline_Description]])</f>
        <v/>
      </c>
      <c r="AA21" s="35" t="str">
        <f>_xlfn.TEXTJOIN(" | ",TRUE,Table7112[[#This Row],[Work Package Cat]],Table7112[[#This Row],[Term]],Table7112[[#This Row],[Sub-Discipline_Description]])</f>
        <v>Tech - Civil &amp; Structures | General</v>
      </c>
      <c r="AB21" s="22" t="str">
        <f>_xlfn.TEXTJOIN("-",TRUE,Table7112[[#This Row],[Cat Code]],Table7112[[#This Row],[Discipline Code]],Table7112[[#This Row],[Sub-Disc Code]])</f>
        <v>TC-GN</v>
      </c>
    </row>
    <row r="22" spans="1:28" x14ac:dyDescent="0.25">
      <c r="A22" s="5"/>
      <c r="B22" s="5"/>
      <c r="C22" s="5"/>
      <c r="D22" s="5"/>
      <c r="E22" s="44" t="str">
        <f t="shared" si="0"/>
        <v>MG-EN</v>
      </c>
      <c r="F22" s="42" t="s">
        <v>205</v>
      </c>
      <c r="G22" s="37" t="s">
        <v>141</v>
      </c>
      <c r="H22" s="35" t="s">
        <v>32</v>
      </c>
      <c r="I22" s="42" t="s">
        <v>151</v>
      </c>
      <c r="J22" s="42" t="s">
        <v>206</v>
      </c>
      <c r="K22" s="35" t="s">
        <v>207</v>
      </c>
      <c r="L22" s="5"/>
      <c r="M22" s="39" t="str">
        <f>_xlfn.TEXTJOIN("-",TRUE,Table7112[[#This Row],[Cat Code]],Table7112[[#This Row],[Discipline Code]],Table7112[[#This Row],[Sub-Disc Code]])</f>
        <v>TC-GN-DG</v>
      </c>
      <c r="N22" s="38">
        <v>17</v>
      </c>
      <c r="O22" s="37" t="s">
        <v>205</v>
      </c>
      <c r="P22" s="42" t="s">
        <v>131</v>
      </c>
      <c r="Q22" s="35" t="s">
        <v>133</v>
      </c>
      <c r="R22" s="35" t="str">
        <f>_xlfn.TEXTJOIN(" ",TRUE, Table7112[[#This Row],[Cat Code]],Table7112[[#This Row],[Work Package Cat]])</f>
        <v>TC Tech - Civil &amp; Structures</v>
      </c>
      <c r="S22" s="42" t="s">
        <v>143</v>
      </c>
      <c r="T22" s="36" t="str">
        <f>IF(Table7112[[#This Row],[Discipline Code]]="","",_xlfn.TEXTJOIN("-",TRUE, Table7112[[#This Row],[Cat Code]],Table7112[[#This Row],[Discipline Code]]))</f>
        <v>TC-GN</v>
      </c>
      <c r="U22" s="35" t="s">
        <v>21</v>
      </c>
      <c r="V22" s="35" t="str">
        <f>_xlfn.TEXTJOIN(" ",TRUE, Table7112[[#This Row],[Discipline Concat-Code]],Table7112[[#This Row],[Term]])</f>
        <v>TC-GN General</v>
      </c>
      <c r="W22" s="42" t="s">
        <v>208</v>
      </c>
      <c r="X22" s="41" t="str">
        <f>IF(Table7112[[#This Row],[Sub-Disc Code]]="","",_xlfn.TEXTJOIN("-",TRUE, Table7112[[#This Row],[Discipline Concat-Code]],Table7112[[#This Row],[Sub-Disc Code]]))</f>
        <v>TC-GN-DG</v>
      </c>
      <c r="Y22" s="35" t="s">
        <v>209</v>
      </c>
      <c r="Z22" s="35" t="str">
        <f>_xlfn.TEXTJOIN(" ",TRUE, Table7112[[#This Row],[Sub-Disc Concatc Code]],Table7112[[#This Row],[Sub-Discipline_Description]])</f>
        <v>TC-GN-DG Decommissioning</v>
      </c>
      <c r="AA22" s="35" t="str">
        <f>_xlfn.TEXTJOIN(" | ",TRUE,Table7112[[#This Row],[Work Package Cat]],Table7112[[#This Row],[Term]],Table7112[[#This Row],[Sub-Discipline_Description]])</f>
        <v>Tech - Civil &amp; Structures | General | Decommissioning</v>
      </c>
      <c r="AB22" s="22" t="str">
        <f>_xlfn.TEXTJOIN("-",TRUE,Table7112[[#This Row],[Cat Code]],Table7112[[#This Row],[Discipline Code]],Table7112[[#This Row],[Sub-Disc Code]])</f>
        <v>TC-GN-DG</v>
      </c>
    </row>
    <row r="23" spans="1:28" x14ac:dyDescent="0.25">
      <c r="A23" s="5"/>
      <c r="B23" s="5"/>
      <c r="C23" s="5"/>
      <c r="D23" s="5"/>
      <c r="E23" s="41" t="str">
        <f t="shared" si="0"/>
        <v>MG-OP</v>
      </c>
      <c r="F23" s="42" t="s">
        <v>210</v>
      </c>
      <c r="G23" s="37" t="s">
        <v>141</v>
      </c>
      <c r="H23" s="35" t="s">
        <v>32</v>
      </c>
      <c r="I23" s="42" t="s">
        <v>156</v>
      </c>
      <c r="J23" s="42" t="s">
        <v>211</v>
      </c>
      <c r="K23" s="43" t="s">
        <v>212</v>
      </c>
      <c r="L23" s="5"/>
      <c r="M23" s="39" t="str">
        <f>_xlfn.TEXTJOIN("-",TRUE,Table7112[[#This Row],[Cat Code]],Table7112[[#This Row],[Discipline Code]],Table7112[[#This Row],[Sub-Disc Code]])</f>
        <v>TC-GN-DM</v>
      </c>
      <c r="N23" s="38">
        <v>18</v>
      </c>
      <c r="O23" s="37" t="s">
        <v>210</v>
      </c>
      <c r="P23" s="42" t="s">
        <v>131</v>
      </c>
      <c r="Q23" s="35" t="s">
        <v>133</v>
      </c>
      <c r="R23" s="35" t="str">
        <f>_xlfn.TEXTJOIN(" ",TRUE, Table7112[[#This Row],[Cat Code]],Table7112[[#This Row],[Work Package Cat]])</f>
        <v>TC Tech - Civil &amp; Structures</v>
      </c>
      <c r="S23" s="42" t="s">
        <v>143</v>
      </c>
      <c r="T23" s="36" t="str">
        <f>IF(Table7112[[#This Row],[Discipline Code]]="","",_xlfn.TEXTJOIN("-",TRUE, Table7112[[#This Row],[Cat Code]],Table7112[[#This Row],[Discipline Code]]))</f>
        <v>TC-GN</v>
      </c>
      <c r="U23" s="35" t="s">
        <v>21</v>
      </c>
      <c r="V23" s="35" t="str">
        <f>_xlfn.TEXTJOIN(" ",TRUE, Table7112[[#This Row],[Discipline Concat-Code]],Table7112[[#This Row],[Term]])</f>
        <v>TC-GN General</v>
      </c>
      <c r="W23" s="42" t="s">
        <v>213</v>
      </c>
      <c r="X23" s="41" t="str">
        <f>IF(Table7112[[#This Row],[Sub-Disc Code]]="","",_xlfn.TEXTJOIN("-",TRUE, Table7112[[#This Row],[Discipline Concat-Code]],Table7112[[#This Row],[Sub-Disc Code]]))</f>
        <v>TC-GN-DM</v>
      </c>
      <c r="Y23" s="35" t="s">
        <v>214</v>
      </c>
      <c r="Z23" s="35" t="str">
        <f>_xlfn.TEXTJOIN(" ",TRUE, Table7112[[#This Row],[Sub-Disc Concatc Code]],Table7112[[#This Row],[Sub-Discipline_Description]])</f>
        <v>TC-GN-DM Demolition Plans</v>
      </c>
      <c r="AA23" s="35" t="str">
        <f>_xlfn.TEXTJOIN(" | ",TRUE,Table7112[[#This Row],[Work Package Cat]],Table7112[[#This Row],[Term]],Table7112[[#This Row],[Sub-Discipline_Description]])</f>
        <v>Tech - Civil &amp; Structures | General | Demolition Plans</v>
      </c>
      <c r="AB23" s="22" t="str">
        <f>_xlfn.TEXTJOIN("-",TRUE,Table7112[[#This Row],[Cat Code]],Table7112[[#This Row],[Discipline Code]],Table7112[[#This Row],[Sub-Disc Code]])</f>
        <v>TC-GN-DM</v>
      </c>
    </row>
    <row r="24" spans="1:28" x14ac:dyDescent="0.25">
      <c r="A24" s="5"/>
      <c r="B24" s="5"/>
      <c r="C24" s="5"/>
      <c r="D24" s="5"/>
      <c r="E24" s="44" t="str">
        <f t="shared" si="0"/>
        <v>MG-PC</v>
      </c>
      <c r="F24" s="42" t="s">
        <v>215</v>
      </c>
      <c r="G24" s="37" t="s">
        <v>141</v>
      </c>
      <c r="H24" s="35" t="s">
        <v>32</v>
      </c>
      <c r="I24" s="42" t="s">
        <v>161</v>
      </c>
      <c r="J24" s="42" t="s">
        <v>216</v>
      </c>
      <c r="K24" s="35" t="s">
        <v>217</v>
      </c>
      <c r="L24" s="5"/>
      <c r="M24" s="39" t="str">
        <f>_xlfn.TEXTJOIN("-",TRUE,Table7112[[#This Row],[Cat Code]],Table7112[[#This Row],[Discipline Code]],Table7112[[#This Row],[Sub-Disc Code]])</f>
        <v>TC-GN-DY</v>
      </c>
      <c r="N24" s="38">
        <v>19</v>
      </c>
      <c r="O24" s="37" t="s">
        <v>215</v>
      </c>
      <c r="P24" s="42" t="s">
        <v>131</v>
      </c>
      <c r="Q24" s="35" t="s">
        <v>133</v>
      </c>
      <c r="R24" s="35" t="str">
        <f>_xlfn.TEXTJOIN(" ",TRUE, Table7112[[#This Row],[Cat Code]],Table7112[[#This Row],[Work Package Cat]])</f>
        <v>TC Tech - Civil &amp; Structures</v>
      </c>
      <c r="S24" s="42" t="s">
        <v>143</v>
      </c>
      <c r="T24" s="36" t="str">
        <f>IF(Table7112[[#This Row],[Discipline Code]]="","",_xlfn.TEXTJOIN("-",TRUE, Table7112[[#This Row],[Cat Code]],Table7112[[#This Row],[Discipline Code]]))</f>
        <v>TC-GN</v>
      </c>
      <c r="U24" s="35" t="s">
        <v>21</v>
      </c>
      <c r="V24" s="35" t="str">
        <f>_xlfn.TEXTJOIN(" ",TRUE, Table7112[[#This Row],[Discipline Concat-Code]],Table7112[[#This Row],[Term]])</f>
        <v>TC-GN General</v>
      </c>
      <c r="W24" s="42" t="s">
        <v>218</v>
      </c>
      <c r="X24" s="41" t="str">
        <f>IF(Table7112[[#This Row],[Sub-Disc Code]]="","",_xlfn.TEXTJOIN("-",TRUE, Table7112[[#This Row],[Discipline Concat-Code]],Table7112[[#This Row],[Sub-Disc Code]]))</f>
        <v>TC-GN-DY</v>
      </c>
      <c r="Y24" s="35" t="s">
        <v>219</v>
      </c>
      <c r="Z24" s="35" t="str">
        <f>_xlfn.TEXTJOIN(" ",TRUE, Table7112[[#This Row],[Sub-Disc Concatc Code]],Table7112[[#This Row],[Sub-Discipline_Description]])</f>
        <v>TC-GN-DY Durability</v>
      </c>
      <c r="AA24" s="35" t="str">
        <f>_xlfn.TEXTJOIN(" | ",TRUE,Table7112[[#This Row],[Work Package Cat]],Table7112[[#This Row],[Term]],Table7112[[#This Row],[Sub-Discipline_Description]])</f>
        <v>Tech - Civil &amp; Structures | General | Durability</v>
      </c>
      <c r="AB24" s="22" t="str">
        <f>_xlfn.TEXTJOIN("-",TRUE,Table7112[[#This Row],[Cat Code]],Table7112[[#This Row],[Discipline Code]],Table7112[[#This Row],[Sub-Disc Code]])</f>
        <v>TC-GN-DY</v>
      </c>
    </row>
    <row r="25" spans="1:28" x14ac:dyDescent="0.25">
      <c r="A25" s="5"/>
      <c r="B25" s="5"/>
      <c r="C25" s="5"/>
      <c r="D25" s="5"/>
      <c r="E25" s="41" t="str">
        <f t="shared" si="0"/>
        <v>MG-PM</v>
      </c>
      <c r="F25" s="42" t="s">
        <v>220</v>
      </c>
      <c r="G25" s="37" t="s">
        <v>141</v>
      </c>
      <c r="H25" s="35" t="s">
        <v>32</v>
      </c>
      <c r="I25" s="42" t="s">
        <v>165</v>
      </c>
      <c r="J25" s="42" t="s">
        <v>221</v>
      </c>
      <c r="K25" s="43" t="s">
        <v>222</v>
      </c>
      <c r="L25" s="5"/>
      <c r="M25" s="39" t="str">
        <f>_xlfn.TEXTJOIN("-",TRUE,Table7112[[#This Row],[Cat Code]],Table7112[[#This Row],[Discipline Code]],Table7112[[#This Row],[Sub-Disc Code]])</f>
        <v>TC-GN-GL</v>
      </c>
      <c r="N25" s="38">
        <v>20</v>
      </c>
      <c r="O25" s="37" t="s">
        <v>220</v>
      </c>
      <c r="P25" s="42" t="s">
        <v>131</v>
      </c>
      <c r="Q25" s="35" t="s">
        <v>133</v>
      </c>
      <c r="R25" s="35" t="str">
        <f>_xlfn.TEXTJOIN(" ",TRUE, Table7112[[#This Row],[Cat Code]],Table7112[[#This Row],[Work Package Cat]])</f>
        <v>TC Tech - Civil &amp; Structures</v>
      </c>
      <c r="S25" s="42" t="s">
        <v>143</v>
      </c>
      <c r="T25" s="36" t="str">
        <f>IF(Table7112[[#This Row],[Discipline Code]]="","",_xlfn.TEXTJOIN("-",TRUE, Table7112[[#This Row],[Cat Code]],Table7112[[#This Row],[Discipline Code]]))</f>
        <v>TC-GN</v>
      </c>
      <c r="U25" s="35" t="s">
        <v>21</v>
      </c>
      <c r="V25" s="35" t="str">
        <f>_xlfn.TEXTJOIN(" ",TRUE, Table7112[[#This Row],[Discipline Concat-Code]],Table7112[[#This Row],[Term]])</f>
        <v>TC-GN General</v>
      </c>
      <c r="W25" s="42" t="s">
        <v>223</v>
      </c>
      <c r="X25" s="41" t="str">
        <f>IF(Table7112[[#This Row],[Sub-Disc Code]]="","",_xlfn.TEXTJOIN("-",TRUE, Table7112[[#This Row],[Discipline Concat-Code]],Table7112[[#This Row],[Sub-Disc Code]]))</f>
        <v>TC-GN-GL</v>
      </c>
      <c r="Y25" s="35" t="s">
        <v>224</v>
      </c>
      <c r="Z25" s="35" t="str">
        <f>_xlfn.TEXTJOIN(" ",TRUE, Table7112[[#This Row],[Sub-Disc Concatc Code]],Table7112[[#This Row],[Sub-Discipline_Description]])</f>
        <v>TC-GN-GL General Alignment</v>
      </c>
      <c r="AA25" s="35" t="str">
        <f>_xlfn.TEXTJOIN(" | ",TRUE,Table7112[[#This Row],[Work Package Cat]],Table7112[[#This Row],[Term]],Table7112[[#This Row],[Sub-Discipline_Description]])</f>
        <v>Tech - Civil &amp; Structures | General | General Alignment</v>
      </c>
      <c r="AB25" s="22" t="str">
        <f>_xlfn.TEXTJOIN("-",TRUE,Table7112[[#This Row],[Cat Code]],Table7112[[#This Row],[Discipline Code]],Table7112[[#This Row],[Sub-Disc Code]])</f>
        <v>TC-GN-GL</v>
      </c>
    </row>
    <row r="26" spans="1:28" x14ac:dyDescent="0.25">
      <c r="A26" s="5"/>
      <c r="B26" s="5"/>
      <c r="C26" s="5"/>
      <c r="D26" s="5"/>
      <c r="E26" s="44" t="str">
        <f t="shared" si="0"/>
        <v>MG-PP</v>
      </c>
      <c r="F26" s="42" t="s">
        <v>225</v>
      </c>
      <c r="G26" s="37" t="s">
        <v>141</v>
      </c>
      <c r="H26" s="35" t="s">
        <v>32</v>
      </c>
      <c r="I26" s="42" t="s">
        <v>168</v>
      </c>
      <c r="J26" s="42" t="s">
        <v>226</v>
      </c>
      <c r="K26" s="35" t="s">
        <v>43</v>
      </c>
      <c r="L26" s="5"/>
      <c r="M26" s="39" t="str">
        <f>_xlfn.TEXTJOIN("-",TRUE,Table7112[[#This Row],[Cat Code]],Table7112[[#This Row],[Discipline Code]],Table7112[[#This Row],[Sub-Disc Code]])</f>
        <v>TC-GN-HF</v>
      </c>
      <c r="N26" s="38">
        <v>21</v>
      </c>
      <c r="O26" s="37" t="s">
        <v>225</v>
      </c>
      <c r="P26" s="42" t="s">
        <v>131</v>
      </c>
      <c r="Q26" s="35" t="s">
        <v>133</v>
      </c>
      <c r="R26" s="35" t="str">
        <f>_xlfn.TEXTJOIN(" ",TRUE, Table7112[[#This Row],[Cat Code]],Table7112[[#This Row],[Work Package Cat]])</f>
        <v>TC Tech - Civil &amp; Structures</v>
      </c>
      <c r="S26" s="42" t="s">
        <v>143</v>
      </c>
      <c r="T26" s="36" t="str">
        <f>IF(Table7112[[#This Row],[Discipline Code]]="","",_xlfn.TEXTJOIN("-",TRUE, Table7112[[#This Row],[Cat Code]],Table7112[[#This Row],[Discipline Code]]))</f>
        <v>TC-GN</v>
      </c>
      <c r="U26" s="35" t="s">
        <v>21</v>
      </c>
      <c r="V26" s="35" t="str">
        <f>_xlfn.TEXTJOIN(" ",TRUE, Table7112[[#This Row],[Discipline Concat-Code]],Table7112[[#This Row],[Term]])</f>
        <v>TC-GN General</v>
      </c>
      <c r="W26" s="42" t="s">
        <v>227</v>
      </c>
      <c r="X26" s="41" t="str">
        <f>IF(Table7112[[#This Row],[Sub-Disc Code]]="","",_xlfn.TEXTJOIN("-",TRUE, Table7112[[#This Row],[Discipline Concat-Code]],Table7112[[#This Row],[Sub-Disc Code]]))</f>
        <v>TC-GN-HF</v>
      </c>
      <c r="Y26" s="35" t="s">
        <v>228</v>
      </c>
      <c r="Z26" s="35" t="str">
        <f>_xlfn.TEXTJOIN(" ",TRUE, Table7112[[#This Row],[Sub-Disc Concatc Code]],Table7112[[#This Row],[Sub-Discipline_Description]])</f>
        <v>TC-GN-HF Human Factors</v>
      </c>
      <c r="AA26" s="35" t="str">
        <f>_xlfn.TEXTJOIN(" | ",TRUE,Table7112[[#This Row],[Work Package Cat]],Table7112[[#This Row],[Term]],Table7112[[#This Row],[Sub-Discipline_Description]])</f>
        <v>Tech - Civil &amp; Structures | General | Human Factors</v>
      </c>
      <c r="AB26" s="22" t="str">
        <f>_xlfn.TEXTJOIN("-",TRUE,Table7112[[#This Row],[Cat Code]],Table7112[[#This Row],[Discipline Code]],Table7112[[#This Row],[Sub-Disc Code]])</f>
        <v>TC-GN-HF</v>
      </c>
    </row>
    <row r="27" spans="1:28" x14ac:dyDescent="0.25">
      <c r="A27" s="5"/>
      <c r="B27" s="5"/>
      <c r="C27" s="5"/>
      <c r="D27" s="5"/>
      <c r="E27" s="41" t="str">
        <f t="shared" si="0"/>
        <v>MG-SF</v>
      </c>
      <c r="F27" s="42" t="s">
        <v>229</v>
      </c>
      <c r="G27" s="37" t="s">
        <v>141</v>
      </c>
      <c r="H27" s="35" t="s">
        <v>32</v>
      </c>
      <c r="I27" s="42" t="s">
        <v>173</v>
      </c>
      <c r="J27" s="42" t="s">
        <v>230</v>
      </c>
      <c r="K27" s="43" t="s">
        <v>231</v>
      </c>
      <c r="L27" s="5"/>
      <c r="M27" s="39" t="str">
        <f>_xlfn.TEXTJOIN("-",TRUE,Table7112[[#This Row],[Cat Code]],Table7112[[#This Row],[Discipline Code]],Table7112[[#This Row],[Sub-Disc Code]])</f>
        <v>TC-GN-PJ</v>
      </c>
      <c r="N27" s="38">
        <v>22</v>
      </c>
      <c r="O27" s="37" t="s">
        <v>229</v>
      </c>
      <c r="P27" s="42" t="s">
        <v>131</v>
      </c>
      <c r="Q27" s="35" t="s">
        <v>133</v>
      </c>
      <c r="R27" s="35" t="str">
        <f>_xlfn.TEXTJOIN(" ",TRUE, Table7112[[#This Row],[Cat Code]],Table7112[[#This Row],[Work Package Cat]])</f>
        <v>TC Tech - Civil &amp; Structures</v>
      </c>
      <c r="S27" s="42" t="s">
        <v>143</v>
      </c>
      <c r="T27" s="36" t="str">
        <f>IF(Table7112[[#This Row],[Discipline Code]]="","",_xlfn.TEXTJOIN("-",TRUE, Table7112[[#This Row],[Cat Code]],Table7112[[#This Row],[Discipline Code]]))</f>
        <v>TC-GN</v>
      </c>
      <c r="U27" s="35" t="s">
        <v>21</v>
      </c>
      <c r="V27" s="35" t="str">
        <f>_xlfn.TEXTJOIN(" ",TRUE, Table7112[[#This Row],[Discipline Concat-Code]],Table7112[[#This Row],[Term]])</f>
        <v>TC-GN General</v>
      </c>
      <c r="W27" s="42" t="s">
        <v>232</v>
      </c>
      <c r="X27" s="41" t="str">
        <f>IF(Table7112[[#This Row],[Sub-Disc Code]]="","",_xlfn.TEXTJOIN("-",TRUE, Table7112[[#This Row],[Discipline Concat-Code]],Table7112[[#This Row],[Sub-Disc Code]]))</f>
        <v>TC-GN-PJ</v>
      </c>
      <c r="Y27" s="35" t="s">
        <v>233</v>
      </c>
      <c r="Z27" s="35" t="str">
        <f>_xlfn.TEXTJOIN(" ",TRUE, Table7112[[#This Row],[Sub-Disc Concatc Code]],Table7112[[#This Row],[Sub-Discipline_Description]])</f>
        <v>TC-GN-PJ Property Adjustments &amp; Subdivision</v>
      </c>
      <c r="AA27" s="35" t="str">
        <f>_xlfn.TEXTJOIN(" | ",TRUE,Table7112[[#This Row],[Work Package Cat]],Table7112[[#This Row],[Term]],Table7112[[#This Row],[Sub-Discipline_Description]])</f>
        <v>Tech - Civil &amp; Structures | General | Property Adjustments &amp; Subdivision</v>
      </c>
      <c r="AB27" s="22" t="str">
        <f>_xlfn.TEXTJOIN("-",TRUE,Table7112[[#This Row],[Cat Code]],Table7112[[#This Row],[Discipline Code]],Table7112[[#This Row],[Sub-Disc Code]])</f>
        <v>TC-GN-PJ</v>
      </c>
    </row>
    <row r="28" spans="1:28" x14ac:dyDescent="0.25">
      <c r="A28" s="5"/>
      <c r="B28" s="5"/>
      <c r="C28" s="5"/>
      <c r="D28" s="5"/>
      <c r="E28" s="44" t="str">
        <f t="shared" si="0"/>
        <v>MG-SN</v>
      </c>
      <c r="F28" s="42" t="s">
        <v>234</v>
      </c>
      <c r="G28" s="37" t="s">
        <v>141</v>
      </c>
      <c r="H28" s="35" t="s">
        <v>32</v>
      </c>
      <c r="I28" s="42">
        <v>11</v>
      </c>
      <c r="J28" s="42" t="s">
        <v>235</v>
      </c>
      <c r="K28" s="35" t="s">
        <v>236</v>
      </c>
      <c r="L28" s="5"/>
      <c r="M28" s="39" t="str">
        <f>_xlfn.TEXTJOIN("-",TRUE,Table7112[[#This Row],[Cat Code]],Table7112[[#This Row],[Discipline Code]],Table7112[[#This Row],[Sub-Disc Code]])</f>
        <v>TC-GN-SU</v>
      </c>
      <c r="N28" s="38">
        <v>23</v>
      </c>
      <c r="O28" s="37" t="s">
        <v>234</v>
      </c>
      <c r="P28" s="42" t="s">
        <v>131</v>
      </c>
      <c r="Q28" s="35" t="s">
        <v>133</v>
      </c>
      <c r="R28" s="35" t="str">
        <f>_xlfn.TEXTJOIN(" ",TRUE, Table7112[[#This Row],[Cat Code]],Table7112[[#This Row],[Work Package Cat]])</f>
        <v>TC Tech - Civil &amp; Structures</v>
      </c>
      <c r="S28" s="42" t="s">
        <v>143</v>
      </c>
      <c r="T28" s="36" t="str">
        <f>IF(Table7112[[#This Row],[Discipline Code]]="","",_xlfn.TEXTJOIN("-",TRUE, Table7112[[#This Row],[Cat Code]],Table7112[[#This Row],[Discipline Code]]))</f>
        <v>TC-GN</v>
      </c>
      <c r="U28" s="35" t="s">
        <v>21</v>
      </c>
      <c r="V28" s="35" t="str">
        <f>_xlfn.TEXTJOIN(" ",TRUE, Table7112[[#This Row],[Discipline Concat-Code]],Table7112[[#This Row],[Term]])</f>
        <v>TC-GN General</v>
      </c>
      <c r="W28" s="42" t="s">
        <v>237</v>
      </c>
      <c r="X28" s="41" t="str">
        <f>IF(Table7112[[#This Row],[Sub-Disc Code]]="","",_xlfn.TEXTJOIN("-",TRUE, Table7112[[#This Row],[Discipline Concat-Code]],Table7112[[#This Row],[Sub-Disc Code]]))</f>
        <v>TC-GN-SU</v>
      </c>
      <c r="Y28" s="35" t="s">
        <v>238</v>
      </c>
      <c r="Z28" s="35" t="str">
        <f>_xlfn.TEXTJOIN(" ",TRUE, Table7112[[#This Row],[Sub-Disc Concatc Code]],Table7112[[#This Row],[Sub-Discipline_Description]])</f>
        <v>TC-GN-SU Surveying</v>
      </c>
      <c r="AA28" s="35" t="str">
        <f>_xlfn.TEXTJOIN(" | ",TRUE,Table7112[[#This Row],[Work Package Cat]],Table7112[[#This Row],[Term]],Table7112[[#This Row],[Sub-Discipline_Description]])</f>
        <v>Tech - Civil &amp; Structures | General | Surveying</v>
      </c>
      <c r="AB28" s="22" t="str">
        <f>_xlfn.TEXTJOIN("-",TRUE,Table7112[[#This Row],[Cat Code]],Table7112[[#This Row],[Discipline Code]],Table7112[[#This Row],[Sub-Disc Code]])</f>
        <v>TC-GN-SU</v>
      </c>
    </row>
    <row r="29" spans="1:28" x14ac:dyDescent="0.25">
      <c r="A29" s="5"/>
      <c r="B29" s="5"/>
      <c r="C29" s="5"/>
      <c r="D29" s="5"/>
      <c r="E29" s="41" t="str">
        <f t="shared" si="0"/>
        <v>MG-CI</v>
      </c>
      <c r="F29" s="42" t="s">
        <v>239</v>
      </c>
      <c r="G29" s="37" t="s">
        <v>141</v>
      </c>
      <c r="H29" s="35" t="s">
        <v>32</v>
      </c>
      <c r="I29" s="42">
        <v>12</v>
      </c>
      <c r="J29" s="42" t="s">
        <v>240</v>
      </c>
      <c r="K29" s="43" t="s">
        <v>241</v>
      </c>
      <c r="L29" s="5"/>
      <c r="M29" s="39" t="str">
        <f>_xlfn.TEXTJOIN("-",TRUE,Table7112[[#This Row],[Cat Code]],Table7112[[#This Row],[Discipline Code]],Table7112[[#This Row],[Sub-Disc Code]])</f>
        <v>TC-GN-SV</v>
      </c>
      <c r="N29" s="38">
        <v>24</v>
      </c>
      <c r="O29" s="37" t="s">
        <v>239</v>
      </c>
      <c r="P29" s="42" t="s">
        <v>131</v>
      </c>
      <c r="Q29" s="35" t="s">
        <v>133</v>
      </c>
      <c r="R29" s="35" t="str">
        <f>_xlfn.TEXTJOIN(" ",TRUE, Table7112[[#This Row],[Cat Code]],Table7112[[#This Row],[Work Package Cat]])</f>
        <v>TC Tech - Civil &amp; Structures</v>
      </c>
      <c r="S29" s="42" t="s">
        <v>143</v>
      </c>
      <c r="T29" s="36" t="str">
        <f>IF(Table7112[[#This Row],[Discipline Code]]="","",_xlfn.TEXTJOIN("-",TRUE, Table7112[[#This Row],[Cat Code]],Table7112[[#This Row],[Discipline Code]]))</f>
        <v>TC-GN</v>
      </c>
      <c r="U29" s="35" t="s">
        <v>21</v>
      </c>
      <c r="V29" s="35" t="str">
        <f>_xlfn.TEXTJOIN(" ",TRUE, Table7112[[#This Row],[Discipline Concat-Code]],Table7112[[#This Row],[Term]])</f>
        <v>TC-GN General</v>
      </c>
      <c r="W29" s="42" t="s">
        <v>242</v>
      </c>
      <c r="X29" s="41" t="str">
        <f>IF(Table7112[[#This Row],[Sub-Disc Code]]="","",_xlfn.TEXTJOIN("-",TRUE, Table7112[[#This Row],[Discipline Concat-Code]],Table7112[[#This Row],[Sub-Disc Code]]))</f>
        <v>TC-GN-SV</v>
      </c>
      <c r="Y29" s="35" t="s">
        <v>243</v>
      </c>
      <c r="Z29" s="35" t="str">
        <f>_xlfn.TEXTJOIN(" ",TRUE, Table7112[[#This Row],[Sub-Disc Concatc Code]],Table7112[[#This Row],[Sub-Discipline_Description]])</f>
        <v>TC-GN-SV Multi-discipline Services</v>
      </c>
      <c r="AA29" s="35" t="str">
        <f>_xlfn.TEXTJOIN(" | ",TRUE,Table7112[[#This Row],[Work Package Cat]],Table7112[[#This Row],[Term]],Table7112[[#This Row],[Sub-Discipline_Description]])</f>
        <v>Tech - Civil &amp; Structures | General | Multi-discipline Services</v>
      </c>
      <c r="AB29" s="22" t="str">
        <f>_xlfn.TEXTJOIN("-",TRUE,Table7112[[#This Row],[Cat Code]],Table7112[[#This Row],[Discipline Code]],Table7112[[#This Row],[Sub-Disc Code]])</f>
        <v>TC-GN-SV</v>
      </c>
    </row>
    <row r="30" spans="1:28" x14ac:dyDescent="0.25">
      <c r="A30" s="5"/>
      <c r="B30" s="5"/>
      <c r="C30" s="5"/>
      <c r="D30" s="5"/>
      <c r="E30" s="5"/>
      <c r="F30" s="5"/>
      <c r="G30" s="5"/>
      <c r="H30" s="5"/>
      <c r="I30" s="5"/>
      <c r="J30" s="5"/>
      <c r="K30" s="5"/>
      <c r="L30" s="5"/>
      <c r="M30" s="39" t="str">
        <f>_xlfn.TEXTJOIN("-",TRUE,Table7112[[#This Row],[Cat Code]],Table7112[[#This Row],[Discipline Code]],Table7112[[#This Row],[Sub-Disc Code]])</f>
        <v>TC-GN-TW</v>
      </c>
      <c r="N30" s="38">
        <v>25</v>
      </c>
      <c r="O30" s="37" t="s">
        <v>244</v>
      </c>
      <c r="P30" s="42" t="s">
        <v>131</v>
      </c>
      <c r="Q30" s="35" t="s">
        <v>133</v>
      </c>
      <c r="R30" s="35" t="str">
        <f>_xlfn.TEXTJOIN(" ",TRUE, Table7112[[#This Row],[Cat Code]],Table7112[[#This Row],[Work Package Cat]])</f>
        <v>TC Tech - Civil &amp; Structures</v>
      </c>
      <c r="S30" s="42" t="s">
        <v>143</v>
      </c>
      <c r="T30" s="36" t="str">
        <f>IF(Table7112[[#This Row],[Discipline Code]]="","",_xlfn.TEXTJOIN("-",TRUE, Table7112[[#This Row],[Cat Code]],Table7112[[#This Row],[Discipline Code]]))</f>
        <v>TC-GN</v>
      </c>
      <c r="U30" s="35" t="s">
        <v>21</v>
      </c>
      <c r="V30" s="35" t="str">
        <f>_xlfn.TEXTJOIN(" ",TRUE, Table7112[[#This Row],[Discipline Concat-Code]],Table7112[[#This Row],[Term]])</f>
        <v>TC-GN General</v>
      </c>
      <c r="W30" s="42" t="s">
        <v>245</v>
      </c>
      <c r="X30" s="41" t="str">
        <f>IF(Table7112[[#This Row],[Sub-Disc Code]]="","",_xlfn.TEXTJOIN("-",TRUE, Table7112[[#This Row],[Discipline Concat-Code]],Table7112[[#This Row],[Sub-Disc Code]]))</f>
        <v>TC-GN-TW</v>
      </c>
      <c r="Y30" s="35" t="s">
        <v>60</v>
      </c>
      <c r="Z30" s="35" t="str">
        <f>_xlfn.TEXTJOIN(" ",TRUE, Table7112[[#This Row],[Sub-Disc Concatc Code]],Table7112[[#This Row],[Sub-Discipline_Description]])</f>
        <v>TC-GN-TW Temporary Works</v>
      </c>
      <c r="AA30" s="35" t="str">
        <f>_xlfn.TEXTJOIN(" | ",TRUE,Table7112[[#This Row],[Work Package Cat]],Table7112[[#This Row],[Term]],Table7112[[#This Row],[Sub-Discipline_Description]])</f>
        <v>Tech - Civil &amp; Structures | General | Temporary Works</v>
      </c>
      <c r="AB30" s="22" t="str">
        <f>_xlfn.TEXTJOIN("-",TRUE,Table7112[[#This Row],[Cat Code]],Table7112[[#This Row],[Discipline Code]],Table7112[[#This Row],[Sub-Disc Code]])</f>
        <v>TC-GN-TW</v>
      </c>
    </row>
    <row r="31" spans="1:28" x14ac:dyDescent="0.25">
      <c r="A31" s="5"/>
      <c r="B31" s="5"/>
      <c r="C31" s="5"/>
      <c r="D31" s="5"/>
      <c r="E31" s="5"/>
      <c r="F31" s="5"/>
      <c r="G31" s="5"/>
      <c r="H31" s="40"/>
      <c r="I31" s="5"/>
      <c r="J31" s="5"/>
      <c r="K31" s="5"/>
      <c r="L31" s="5"/>
      <c r="M31" s="39" t="str">
        <f>_xlfn.TEXTJOIN("-",TRUE,Table7112[[#This Row],[Cat Code]],Table7112[[#This Row],[Discipline Code]],Table7112[[#This Row],[Sub-Disc Code]])</f>
        <v>TC-ST</v>
      </c>
      <c r="N31" s="38">
        <v>26</v>
      </c>
      <c r="O31" s="37" t="s">
        <v>246</v>
      </c>
      <c r="P31" s="42" t="s">
        <v>131</v>
      </c>
      <c r="Q31" s="35" t="s">
        <v>133</v>
      </c>
      <c r="R31" s="35" t="str">
        <f>_xlfn.TEXTJOIN(" ",TRUE, Table7112[[#This Row],[Cat Code]],Table7112[[#This Row],[Work Package Cat]])</f>
        <v>TC Tech - Civil &amp; Structures</v>
      </c>
      <c r="S31" s="42" t="s">
        <v>147</v>
      </c>
      <c r="T31" s="36" t="str">
        <f>IF(Table7112[[#This Row],[Discipline Code]]="","",_xlfn.TEXTJOIN("-",TRUE, Table7112[[#This Row],[Cat Code]],Table7112[[#This Row],[Discipline Code]]))</f>
        <v>TC-ST</v>
      </c>
      <c r="U31" s="35" t="s">
        <v>148</v>
      </c>
      <c r="V31" s="35" t="str">
        <f>_xlfn.TEXTJOIN(" ",TRUE, Table7112[[#This Row],[Discipline Concat-Code]],Table7112[[#This Row],[Term]])</f>
        <v xml:space="preserve">TC-ST Structural </v>
      </c>
      <c r="W31" s="20"/>
      <c r="X31" s="19" t="str">
        <f>IF(Table7112[[#This Row],[Sub-Disc Code]]="","",_xlfn.TEXTJOIN("-",TRUE, Table7112[[#This Row],[Discipline Concat-Code]],Table7112[[#This Row],[Sub-Disc Code]]))</f>
        <v/>
      </c>
      <c r="Y31" s="19"/>
      <c r="Z31" s="19" t="str">
        <f>_xlfn.TEXTJOIN(" ",TRUE, Table7112[[#This Row],[Sub-Disc Concatc Code]],Table7112[[#This Row],[Sub-Discipline_Description]])</f>
        <v/>
      </c>
      <c r="AA31" s="35" t="str">
        <f>_xlfn.TEXTJOIN(" | ",TRUE,Table7112[[#This Row],[Work Package Cat]],Table7112[[#This Row],[Term]],Table7112[[#This Row],[Sub-Discipline_Description]])</f>
        <v xml:space="preserve">Tech - Civil &amp; Structures | Structural </v>
      </c>
      <c r="AB31" s="22" t="str">
        <f>_xlfn.TEXTJOIN("-",TRUE,Table7112[[#This Row],[Cat Code]],Table7112[[#This Row],[Discipline Code]],Table7112[[#This Row],[Sub-Disc Code]])</f>
        <v>TC-ST</v>
      </c>
    </row>
    <row r="32" spans="1:28" x14ac:dyDescent="0.25">
      <c r="A32" s="5"/>
      <c r="B32" s="5"/>
      <c r="C32" s="5"/>
      <c r="D32" s="5"/>
      <c r="E32" s="5"/>
      <c r="F32" s="5"/>
      <c r="G32" s="5"/>
      <c r="I32" s="5"/>
      <c r="J32" s="5"/>
      <c r="K32" s="5"/>
      <c r="L32" s="5"/>
      <c r="M32" s="39" t="str">
        <f>_xlfn.TEXTJOIN("-",TRUE,Table7112[[#This Row],[Cat Code]],Table7112[[#This Row],[Discipline Code]],Table7112[[#This Row],[Sub-Disc Code]])</f>
        <v>TC-ST-BR</v>
      </c>
      <c r="N32" s="38">
        <v>27</v>
      </c>
      <c r="O32" s="37" t="s">
        <v>247</v>
      </c>
      <c r="P32" s="42" t="s">
        <v>131</v>
      </c>
      <c r="Q32" s="35" t="s">
        <v>133</v>
      </c>
      <c r="R32" s="35" t="str">
        <f>_xlfn.TEXTJOIN(" ",TRUE, Table7112[[#This Row],[Cat Code]],Table7112[[#This Row],[Work Package Cat]])</f>
        <v>TC Tech - Civil &amp; Structures</v>
      </c>
      <c r="S32" s="42" t="s">
        <v>147</v>
      </c>
      <c r="T32" s="36" t="str">
        <f>IF(Table7112[[#This Row],[Discipline Code]]="","",_xlfn.TEXTJOIN("-",TRUE, Table7112[[#This Row],[Cat Code]],Table7112[[#This Row],[Discipline Code]]))</f>
        <v>TC-ST</v>
      </c>
      <c r="U32" s="35" t="s">
        <v>148</v>
      </c>
      <c r="V32" s="35" t="str">
        <f>_xlfn.TEXTJOIN(" ",TRUE, Table7112[[#This Row],[Discipline Concat-Code]],Table7112[[#This Row],[Term]])</f>
        <v xml:space="preserve">TC-ST Structural </v>
      </c>
      <c r="W32" s="42" t="s">
        <v>248</v>
      </c>
      <c r="X32" s="41" t="str">
        <f>IF(Table7112[[#This Row],[Sub-Disc Code]]="","",_xlfn.TEXTJOIN("-",TRUE, Table7112[[#This Row],[Discipline Concat-Code]],Table7112[[#This Row],[Sub-Disc Code]]))</f>
        <v>TC-ST-BR</v>
      </c>
      <c r="Y32" s="35" t="s">
        <v>249</v>
      </c>
      <c r="Z32" s="35" t="str">
        <f>_xlfn.TEXTJOIN(" ",TRUE, Table7112[[#This Row],[Sub-Disc Concatc Code]],Table7112[[#This Row],[Sub-Discipline_Description]])</f>
        <v>TC-ST-BR Bridge Structures</v>
      </c>
      <c r="AA32" s="35" t="str">
        <f>_xlfn.TEXTJOIN(" | ",TRUE,Table7112[[#This Row],[Work Package Cat]],Table7112[[#This Row],[Term]],Table7112[[#This Row],[Sub-Discipline_Description]])</f>
        <v>Tech - Civil &amp; Structures | Structural  | Bridge Structures</v>
      </c>
      <c r="AB32" s="22" t="str">
        <f>_xlfn.TEXTJOIN("-",TRUE,Table7112[[#This Row],[Cat Code]],Table7112[[#This Row],[Discipline Code]],Table7112[[#This Row],[Sub-Disc Code]])</f>
        <v>TC-ST-BR</v>
      </c>
    </row>
    <row r="33" spans="1:28" x14ac:dyDescent="0.25">
      <c r="A33" s="5"/>
      <c r="B33" s="5"/>
      <c r="C33" s="5"/>
      <c r="D33" s="5"/>
      <c r="E33" s="5"/>
      <c r="F33" s="5"/>
      <c r="G33" s="5"/>
      <c r="I33" s="5"/>
      <c r="J33" s="5"/>
      <c r="K33" s="5"/>
      <c r="L33" s="5"/>
      <c r="M33" s="39" t="str">
        <f>_xlfn.TEXTJOIN("-",TRUE,Table7112[[#This Row],[Cat Code]],Table7112[[#This Row],[Discipline Code]],Table7112[[#This Row],[Sub-Disc Code]])</f>
        <v>TC-ST-BS</v>
      </c>
      <c r="N33" s="38">
        <v>28</v>
      </c>
      <c r="O33" s="37" t="s">
        <v>250</v>
      </c>
      <c r="P33" s="42" t="s">
        <v>131</v>
      </c>
      <c r="Q33" s="35" t="s">
        <v>133</v>
      </c>
      <c r="R33" s="35" t="str">
        <f>_xlfn.TEXTJOIN(" ",TRUE, Table7112[[#This Row],[Cat Code]],Table7112[[#This Row],[Work Package Cat]])</f>
        <v>TC Tech - Civil &amp; Structures</v>
      </c>
      <c r="S33" s="42" t="s">
        <v>147</v>
      </c>
      <c r="T33" s="36" t="str">
        <f>IF(Table7112[[#This Row],[Discipline Code]]="","",_xlfn.TEXTJOIN("-",TRUE, Table7112[[#This Row],[Cat Code]],Table7112[[#This Row],[Discipline Code]]))</f>
        <v>TC-ST</v>
      </c>
      <c r="U33" s="35" t="s">
        <v>148</v>
      </c>
      <c r="V33" s="35" t="str">
        <f>_xlfn.TEXTJOIN(" ",TRUE, Table7112[[#This Row],[Discipline Concat-Code]],Table7112[[#This Row],[Term]])</f>
        <v xml:space="preserve">TC-ST Structural </v>
      </c>
      <c r="W33" s="42" t="s">
        <v>251</v>
      </c>
      <c r="X33" s="41" t="str">
        <f>IF(Table7112[[#This Row],[Sub-Disc Code]]="","",_xlfn.TEXTJOIN("-",TRUE, Table7112[[#This Row],[Discipline Concat-Code]],Table7112[[#This Row],[Sub-Disc Code]]))</f>
        <v>TC-ST-BS</v>
      </c>
      <c r="Y33" s="35" t="s">
        <v>252</v>
      </c>
      <c r="Z33" s="35" t="str">
        <f>_xlfn.TEXTJOIN(" ",TRUE, Table7112[[#This Row],[Sub-Disc Concatc Code]],Table7112[[#This Row],[Sub-Discipline_Description]])</f>
        <v>TC-ST-BS Building Structures</v>
      </c>
      <c r="AA33" s="35" t="str">
        <f>_xlfn.TEXTJOIN(" | ",TRUE,Table7112[[#This Row],[Work Package Cat]],Table7112[[#This Row],[Term]],Table7112[[#This Row],[Sub-Discipline_Description]])</f>
        <v>Tech - Civil &amp; Structures | Structural  | Building Structures</v>
      </c>
      <c r="AB33" s="22" t="str">
        <f>_xlfn.TEXTJOIN("-",TRUE,Table7112[[#This Row],[Cat Code]],Table7112[[#This Row],[Discipline Code]],Table7112[[#This Row],[Sub-Disc Code]])</f>
        <v>TC-ST-BS</v>
      </c>
    </row>
    <row r="34" spans="1:28" x14ac:dyDescent="0.25">
      <c r="A34" s="5"/>
      <c r="B34" s="5"/>
      <c r="C34" s="5"/>
      <c r="D34" s="5"/>
      <c r="E34" s="5"/>
      <c r="F34" s="5"/>
      <c r="G34" s="5"/>
      <c r="I34" s="5"/>
      <c r="J34" s="5"/>
      <c r="K34" s="5"/>
      <c r="L34" s="5"/>
      <c r="M34" s="39" t="str">
        <f>_xlfn.TEXTJOIN("-",TRUE,Table7112[[#This Row],[Cat Code]],Table7112[[#This Row],[Discipline Code]],Table7112[[#This Row],[Sub-Disc Code]])</f>
        <v>TC-ST-IS</v>
      </c>
      <c r="N34" s="38">
        <v>29</v>
      </c>
      <c r="O34" s="37" t="s">
        <v>253</v>
      </c>
      <c r="P34" s="42" t="s">
        <v>131</v>
      </c>
      <c r="Q34" s="35" t="s">
        <v>133</v>
      </c>
      <c r="R34" s="35" t="str">
        <f>_xlfn.TEXTJOIN(" ",TRUE, Table7112[[#This Row],[Cat Code]],Table7112[[#This Row],[Work Package Cat]])</f>
        <v>TC Tech - Civil &amp; Structures</v>
      </c>
      <c r="S34" s="42" t="s">
        <v>147</v>
      </c>
      <c r="T34" s="36" t="str">
        <f>IF(Table7112[[#This Row],[Discipline Code]]="","",_xlfn.TEXTJOIN("-",TRUE, Table7112[[#This Row],[Cat Code]],Table7112[[#This Row],[Discipline Code]]))</f>
        <v>TC-ST</v>
      </c>
      <c r="U34" s="35" t="s">
        <v>148</v>
      </c>
      <c r="V34" s="35" t="str">
        <f>_xlfn.TEXTJOIN(" ",TRUE, Table7112[[#This Row],[Discipline Concat-Code]],Table7112[[#This Row],[Term]])</f>
        <v xml:space="preserve">TC-ST Structural </v>
      </c>
      <c r="W34" s="42" t="s">
        <v>254</v>
      </c>
      <c r="X34" s="41" t="str">
        <f>IF(Table7112[[#This Row],[Sub-Disc Code]]="","",_xlfn.TEXTJOIN("-",TRUE, Table7112[[#This Row],[Discipline Concat-Code]],Table7112[[#This Row],[Sub-Disc Code]]))</f>
        <v>TC-ST-IS</v>
      </c>
      <c r="Y34" s="35" t="s">
        <v>255</v>
      </c>
      <c r="Z34" s="35" t="str">
        <f>_xlfn.TEXTJOIN(" ",TRUE, Table7112[[#This Row],[Sub-Disc Concatc Code]],Table7112[[#This Row],[Sub-Discipline_Description]])</f>
        <v>TC-ST-IS Interchange (Station, Stop &amp; Wharf) Structures</v>
      </c>
      <c r="AA34" s="35" t="str">
        <f>_xlfn.TEXTJOIN(" | ",TRUE,Table7112[[#This Row],[Work Package Cat]],Table7112[[#This Row],[Term]],Table7112[[#This Row],[Sub-Discipline_Description]])</f>
        <v>Tech - Civil &amp; Structures | Structural  | Interchange (Station, Stop &amp; Wharf) Structures</v>
      </c>
      <c r="AB34" s="22" t="str">
        <f>_xlfn.TEXTJOIN("-",TRUE,Table7112[[#This Row],[Cat Code]],Table7112[[#This Row],[Discipline Code]],Table7112[[#This Row],[Sub-Disc Code]])</f>
        <v>TC-ST-IS</v>
      </c>
    </row>
    <row r="35" spans="1:28" x14ac:dyDescent="0.25">
      <c r="A35" s="5"/>
      <c r="B35" s="5"/>
      <c r="C35" s="5"/>
      <c r="D35" s="5"/>
      <c r="E35" s="5"/>
      <c r="F35" s="5"/>
      <c r="G35" s="5"/>
      <c r="I35" s="5"/>
      <c r="J35" s="5"/>
      <c r="K35" s="5"/>
      <c r="L35" s="5"/>
      <c r="M35" s="39" t="str">
        <f>_xlfn.TEXTJOIN("-",TRUE,Table7112[[#This Row],[Cat Code]],Table7112[[#This Row],[Discipline Code]],Table7112[[#This Row],[Sub-Disc Code]])</f>
        <v>TC-ST-MS</v>
      </c>
      <c r="N35" s="38">
        <v>30</v>
      </c>
      <c r="O35" s="37" t="s">
        <v>256</v>
      </c>
      <c r="P35" s="42" t="s">
        <v>131</v>
      </c>
      <c r="Q35" s="35" t="s">
        <v>133</v>
      </c>
      <c r="R35" s="35" t="str">
        <f>_xlfn.TEXTJOIN(" ",TRUE, Table7112[[#This Row],[Cat Code]],Table7112[[#This Row],[Work Package Cat]])</f>
        <v>TC Tech - Civil &amp; Structures</v>
      </c>
      <c r="S35" s="42" t="s">
        <v>147</v>
      </c>
      <c r="T35" s="36" t="str">
        <f>IF(Table7112[[#This Row],[Discipline Code]]="","",_xlfn.TEXTJOIN("-",TRUE, Table7112[[#This Row],[Cat Code]],Table7112[[#This Row],[Discipline Code]]))</f>
        <v>TC-ST</v>
      </c>
      <c r="U35" s="35" t="s">
        <v>148</v>
      </c>
      <c r="V35" s="35" t="str">
        <f>_xlfn.TEXTJOIN(" ",TRUE, Table7112[[#This Row],[Discipline Concat-Code]],Table7112[[#This Row],[Term]])</f>
        <v xml:space="preserve">TC-ST Structural </v>
      </c>
      <c r="W35" s="42" t="s">
        <v>257</v>
      </c>
      <c r="X35" s="41" t="str">
        <f>IF(Table7112[[#This Row],[Sub-Disc Code]]="","",_xlfn.TEXTJOIN("-",TRUE, Table7112[[#This Row],[Discipline Concat-Code]],Table7112[[#This Row],[Sub-Disc Code]]))</f>
        <v>TC-ST-MS</v>
      </c>
      <c r="Y35" s="35" t="s">
        <v>258</v>
      </c>
      <c r="Z35" s="35" t="str">
        <f>_xlfn.TEXTJOIN(" ",TRUE, Table7112[[#This Row],[Sub-Disc Concatc Code]],Table7112[[#This Row],[Sub-Discipline_Description]])</f>
        <v>TC-ST-MS Miscellaneous Structures</v>
      </c>
      <c r="AA35" s="35" t="str">
        <f>_xlfn.TEXTJOIN(" | ",TRUE,Table7112[[#This Row],[Work Package Cat]],Table7112[[#This Row],[Term]],Table7112[[#This Row],[Sub-Discipline_Description]])</f>
        <v>Tech - Civil &amp; Structures | Structural  | Miscellaneous Structures</v>
      </c>
      <c r="AB35" s="22" t="str">
        <f>_xlfn.TEXTJOIN("-",TRUE,Table7112[[#This Row],[Cat Code]],Table7112[[#This Row],[Discipline Code]],Table7112[[#This Row],[Sub-Disc Code]])</f>
        <v>TC-ST-MS</v>
      </c>
    </row>
    <row r="36" spans="1:28" x14ac:dyDescent="0.25">
      <c r="A36" s="5"/>
      <c r="B36" s="5"/>
      <c r="C36" s="5"/>
      <c r="D36" s="5"/>
      <c r="E36" s="5"/>
      <c r="F36" s="5"/>
      <c r="G36" s="5"/>
      <c r="I36" s="5"/>
      <c r="J36" s="5"/>
      <c r="K36" s="5"/>
      <c r="L36" s="5"/>
      <c r="M36" s="39" t="str">
        <f>_xlfn.TEXTJOIN("-",TRUE,Table7112[[#This Row],[Cat Code]],Table7112[[#This Row],[Discipline Code]],Table7112[[#This Row],[Sub-Disc Code]])</f>
        <v>TC-ST-OS</v>
      </c>
      <c r="N36" s="38">
        <v>31</v>
      </c>
      <c r="O36" s="37" t="s">
        <v>259</v>
      </c>
      <c r="P36" s="42" t="s">
        <v>131</v>
      </c>
      <c r="Q36" s="35" t="s">
        <v>133</v>
      </c>
      <c r="R36" s="35" t="str">
        <f>_xlfn.TEXTJOIN(" ",TRUE, Table7112[[#This Row],[Cat Code]],Table7112[[#This Row],[Work Package Cat]])</f>
        <v>TC Tech - Civil &amp; Structures</v>
      </c>
      <c r="S36" s="42" t="s">
        <v>147</v>
      </c>
      <c r="T36" s="36" t="str">
        <f>IF(Table7112[[#This Row],[Discipline Code]]="","",_xlfn.TEXTJOIN("-",TRUE, Table7112[[#This Row],[Cat Code]],Table7112[[#This Row],[Discipline Code]]))</f>
        <v>TC-ST</v>
      </c>
      <c r="U36" s="35" t="s">
        <v>148</v>
      </c>
      <c r="V36" s="35" t="str">
        <f>_xlfn.TEXTJOIN(" ",TRUE, Table7112[[#This Row],[Discipline Concat-Code]],Table7112[[#This Row],[Term]])</f>
        <v xml:space="preserve">TC-ST Structural </v>
      </c>
      <c r="W36" s="42" t="s">
        <v>260</v>
      </c>
      <c r="X36" s="41" t="str">
        <f>IF(Table7112[[#This Row],[Sub-Disc Code]]="","",_xlfn.TEXTJOIN("-",TRUE, Table7112[[#This Row],[Discipline Concat-Code]],Table7112[[#This Row],[Sub-Disc Code]]))</f>
        <v>TC-ST-OS</v>
      </c>
      <c r="Y36" s="35" t="s">
        <v>261</v>
      </c>
      <c r="Z36" s="35" t="str">
        <f>_xlfn.TEXTJOIN(" ",TRUE, Table7112[[#This Row],[Sub-Disc Concatc Code]],Table7112[[#This Row],[Sub-Discipline_Description]])</f>
        <v>TC-ST-OS Overhead &amp; Support Structures</v>
      </c>
      <c r="AA36" s="35" t="str">
        <f>_xlfn.TEXTJOIN(" | ",TRUE,Table7112[[#This Row],[Work Package Cat]],Table7112[[#This Row],[Term]],Table7112[[#This Row],[Sub-Discipline_Description]])</f>
        <v>Tech - Civil &amp; Structures | Structural  | Overhead &amp; Support Structures</v>
      </c>
      <c r="AB36" s="22" t="str">
        <f>_xlfn.TEXTJOIN("-",TRUE,Table7112[[#This Row],[Cat Code]],Table7112[[#This Row],[Discipline Code]],Table7112[[#This Row],[Sub-Disc Code]])</f>
        <v>TC-ST-OS</v>
      </c>
    </row>
    <row r="37" spans="1:28" x14ac:dyDescent="0.25">
      <c r="A37" s="5"/>
      <c r="B37" s="5"/>
      <c r="C37" s="5"/>
      <c r="D37" s="5"/>
      <c r="E37" s="5"/>
      <c r="F37" s="5"/>
      <c r="G37" s="5"/>
      <c r="I37" s="5"/>
      <c r="J37" s="5"/>
      <c r="K37" s="5"/>
      <c r="L37" s="5"/>
      <c r="M37" s="39" t="str">
        <f>_xlfn.TEXTJOIN("-",TRUE,Table7112[[#This Row],[Cat Code]],Table7112[[#This Row],[Discipline Code]],Table7112[[#This Row],[Sub-Disc Code]])</f>
        <v>TC-ST-RS</v>
      </c>
      <c r="N37" s="38">
        <v>32</v>
      </c>
      <c r="O37" s="37" t="s">
        <v>262</v>
      </c>
      <c r="P37" s="42" t="s">
        <v>131</v>
      </c>
      <c r="Q37" s="35" t="s">
        <v>133</v>
      </c>
      <c r="R37" s="35" t="str">
        <f>_xlfn.TEXTJOIN(" ",TRUE, Table7112[[#This Row],[Cat Code]],Table7112[[#This Row],[Work Package Cat]])</f>
        <v>TC Tech - Civil &amp; Structures</v>
      </c>
      <c r="S37" s="42" t="s">
        <v>147</v>
      </c>
      <c r="T37" s="36" t="str">
        <f>IF(Table7112[[#This Row],[Discipline Code]]="","",_xlfn.TEXTJOIN("-",TRUE, Table7112[[#This Row],[Cat Code]],Table7112[[#This Row],[Discipline Code]]))</f>
        <v>TC-ST</v>
      </c>
      <c r="U37" s="35" t="s">
        <v>148</v>
      </c>
      <c r="V37" s="35" t="str">
        <f>_xlfn.TEXTJOIN(" ",TRUE, Table7112[[#This Row],[Discipline Concat-Code]],Table7112[[#This Row],[Term]])</f>
        <v xml:space="preserve">TC-ST Structural </v>
      </c>
      <c r="W37" s="42" t="s">
        <v>263</v>
      </c>
      <c r="X37" s="41" t="str">
        <f>IF(Table7112[[#This Row],[Sub-Disc Code]]="","",_xlfn.TEXTJOIN("-",TRUE, Table7112[[#This Row],[Discipline Concat-Code]],Table7112[[#This Row],[Sub-Disc Code]]))</f>
        <v>TC-ST-RS</v>
      </c>
      <c r="Y37" s="35" t="s">
        <v>264</v>
      </c>
      <c r="Z37" s="35" t="str">
        <f>_xlfn.TEXTJOIN(" ",TRUE, Table7112[[#This Row],[Sub-Disc Concatc Code]],Table7112[[#This Row],[Sub-Discipline_Description]])</f>
        <v>TC-ST-RS Retaining Structures</v>
      </c>
      <c r="AA37" s="35" t="str">
        <f>_xlfn.TEXTJOIN(" | ",TRUE,Table7112[[#This Row],[Work Package Cat]],Table7112[[#This Row],[Term]],Table7112[[#This Row],[Sub-Discipline_Description]])</f>
        <v>Tech - Civil &amp; Structures | Structural  | Retaining Structures</v>
      </c>
      <c r="AB37" s="22" t="str">
        <f>_xlfn.TEXTJOIN("-",TRUE,Table7112[[#This Row],[Cat Code]],Table7112[[#This Row],[Discipline Code]],Table7112[[#This Row],[Sub-Disc Code]])</f>
        <v>TC-ST-RS</v>
      </c>
    </row>
    <row r="38" spans="1:28" x14ac:dyDescent="0.25">
      <c r="A38" s="5"/>
      <c r="B38" s="5"/>
      <c r="C38" s="5"/>
      <c r="D38" s="5"/>
      <c r="E38" s="5"/>
      <c r="F38" s="5"/>
      <c r="G38" s="5"/>
      <c r="I38" s="5"/>
      <c r="J38" s="5"/>
      <c r="K38" s="5"/>
      <c r="L38" s="5"/>
      <c r="M38" s="39" t="str">
        <f>_xlfn.TEXTJOIN("-",TRUE,Table7112[[#This Row],[Cat Code]],Table7112[[#This Row],[Discipline Code]],Table7112[[#This Row],[Sub-Disc Code]])</f>
        <v>TC-ST-TU</v>
      </c>
      <c r="N38" s="38">
        <v>33</v>
      </c>
      <c r="O38" s="37" t="s">
        <v>265</v>
      </c>
      <c r="P38" s="42" t="s">
        <v>131</v>
      </c>
      <c r="Q38" s="35" t="s">
        <v>133</v>
      </c>
      <c r="R38" s="35" t="str">
        <f>_xlfn.TEXTJOIN(" ",TRUE, Table7112[[#This Row],[Cat Code]],Table7112[[#This Row],[Work Package Cat]])</f>
        <v>TC Tech - Civil &amp; Structures</v>
      </c>
      <c r="S38" s="42" t="s">
        <v>147</v>
      </c>
      <c r="T38" s="36" t="str">
        <f>IF(Table7112[[#This Row],[Discipline Code]]="","",_xlfn.TEXTJOIN("-",TRUE, Table7112[[#This Row],[Cat Code]],Table7112[[#This Row],[Discipline Code]]))</f>
        <v>TC-ST</v>
      </c>
      <c r="U38" s="35" t="s">
        <v>148</v>
      </c>
      <c r="V38" s="35" t="str">
        <f>_xlfn.TEXTJOIN(" ",TRUE, Table7112[[#This Row],[Discipline Concat-Code]],Table7112[[#This Row],[Term]])</f>
        <v xml:space="preserve">TC-ST Structural </v>
      </c>
      <c r="W38" s="42" t="s">
        <v>266</v>
      </c>
      <c r="X38" s="41" t="str">
        <f>IF(Table7112[[#This Row],[Sub-Disc Code]]="","",_xlfn.TEXTJOIN("-",TRUE, Table7112[[#This Row],[Discipline Concat-Code]],Table7112[[#This Row],[Sub-Disc Code]]))</f>
        <v>TC-ST-TU</v>
      </c>
      <c r="Y38" s="35" t="s">
        <v>267</v>
      </c>
      <c r="Z38" s="35" t="str">
        <f>_xlfn.TEXTJOIN(" ",TRUE, Table7112[[#This Row],[Sub-Disc Concatc Code]],Table7112[[#This Row],[Sub-Discipline_Description]])</f>
        <v>TC-ST-TU Tunnel Structures</v>
      </c>
      <c r="AA38" s="35" t="str">
        <f>_xlfn.TEXTJOIN(" | ",TRUE,Table7112[[#This Row],[Work Package Cat]],Table7112[[#This Row],[Term]],Table7112[[#This Row],[Sub-Discipline_Description]])</f>
        <v>Tech - Civil &amp; Structures | Structural  | Tunnel Structures</v>
      </c>
      <c r="AB38" s="22" t="str">
        <f>_xlfn.TEXTJOIN("-",TRUE,Table7112[[#This Row],[Cat Code]],Table7112[[#This Row],[Discipline Code]],Table7112[[#This Row],[Sub-Disc Code]])</f>
        <v>TC-ST-TU</v>
      </c>
    </row>
    <row r="39" spans="1:28" x14ac:dyDescent="0.25">
      <c r="A39" s="5"/>
      <c r="B39" s="5"/>
      <c r="C39" s="5"/>
      <c r="D39" s="5"/>
      <c r="E39" s="5"/>
      <c r="F39" s="5"/>
      <c r="G39" s="5"/>
      <c r="I39" s="5"/>
      <c r="J39" s="5"/>
      <c r="K39" s="5"/>
      <c r="L39" s="5"/>
      <c r="M39" s="39" t="str">
        <f>_xlfn.TEXTJOIN("-",TRUE,Table7112[[#This Row],[Cat Code]],Table7112[[#This Row],[Discipline Code]],Table7112[[#This Row],[Sub-Disc Code]])</f>
        <v>TS</v>
      </c>
      <c r="N39" s="38">
        <v>34</v>
      </c>
      <c r="O39" s="37" t="s">
        <v>132</v>
      </c>
      <c r="P39" s="42" t="s">
        <v>136</v>
      </c>
      <c r="Q39" s="35" t="s">
        <v>138</v>
      </c>
      <c r="R39" s="35" t="str">
        <f>_xlfn.TEXTJOIN(" ",TRUE, Table7112[[#This Row],[Cat Code]],Table7112[[#This Row],[Work Package Cat]])</f>
        <v>TS Tech - Systems &amp; Services</v>
      </c>
      <c r="S39" s="20"/>
      <c r="T39" s="36" t="str">
        <f>IF(Table7112[[#This Row],[Discipline Code]]="","",_xlfn.TEXTJOIN("-",TRUE, Table7112[[#This Row],[Cat Code]],Table7112[[#This Row],[Discipline Code]]))</f>
        <v/>
      </c>
      <c r="U39" s="19"/>
      <c r="V39" s="19" t="str">
        <f>_xlfn.TEXTJOIN(" ",TRUE, Table7112[[#This Row],[Discipline Concat-Code]],Table7112[[#This Row],[Term]])</f>
        <v/>
      </c>
      <c r="W39" s="20"/>
      <c r="X39" s="19" t="str">
        <f>IF(Table7112[[#This Row],[Sub-Disc Code]]="","",_xlfn.TEXTJOIN("-",TRUE, Table7112[[#This Row],[Discipline Concat-Code]],Table7112[[#This Row],[Sub-Disc Code]]))</f>
        <v/>
      </c>
      <c r="Y39" s="19"/>
      <c r="Z39" s="19" t="str">
        <f>_xlfn.TEXTJOIN(" ",TRUE, Table7112[[#This Row],[Sub-Disc Concatc Code]],Table7112[[#This Row],[Sub-Discipline_Description]])</f>
        <v/>
      </c>
      <c r="AA39" s="35" t="str">
        <f>_xlfn.TEXTJOIN(" | ",TRUE,Table7112[[#This Row],[Work Package Cat]],Table7112[[#This Row],[Term]],Table7112[[#This Row],[Sub-Discipline_Description]])</f>
        <v>Tech - Systems &amp; Services</v>
      </c>
      <c r="AB39" s="22" t="str">
        <f>_xlfn.TEXTJOIN("-",TRUE,Table7112[[#This Row],[Cat Code]],Table7112[[#This Row],[Discipline Code]],Table7112[[#This Row],[Sub-Disc Code]])</f>
        <v>TS</v>
      </c>
    </row>
    <row r="40" spans="1:28" x14ac:dyDescent="0.25">
      <c r="A40" s="5"/>
      <c r="B40" s="5"/>
      <c r="C40" s="5"/>
      <c r="D40" s="5"/>
      <c r="E40" s="5"/>
      <c r="F40" s="5"/>
      <c r="G40" s="5"/>
      <c r="I40" s="5"/>
      <c r="J40" s="5"/>
      <c r="K40" s="5"/>
      <c r="L40" s="5"/>
      <c r="M40" s="39" t="str">
        <f>_xlfn.TEXTJOIN("-",TRUE,Table7112[[#This Row],[Cat Code]],Table7112[[#This Row],[Discipline Code]],Table7112[[#This Row],[Sub-Disc Code]])</f>
        <v>TS-CO</v>
      </c>
      <c r="N40" s="38">
        <v>35</v>
      </c>
      <c r="O40" s="37" t="s">
        <v>137</v>
      </c>
      <c r="P40" s="42" t="s">
        <v>136</v>
      </c>
      <c r="Q40" s="35" t="s">
        <v>138</v>
      </c>
      <c r="R40" s="35" t="str">
        <f>_xlfn.TEXTJOIN(" ",TRUE, Table7112[[#This Row],[Cat Code]],Table7112[[#This Row],[Work Package Cat]])</f>
        <v>TS Tech - Systems &amp; Services</v>
      </c>
      <c r="S40" s="42" t="s">
        <v>152</v>
      </c>
      <c r="T40" s="36" t="str">
        <f>IF(Table7112[[#This Row],[Discipline Code]]="","",_xlfn.TEXTJOIN("-",TRUE, Table7112[[#This Row],[Cat Code]],Table7112[[#This Row],[Discipline Code]]))</f>
        <v>TS-CO</v>
      </c>
      <c r="U40" s="36" t="s">
        <v>153</v>
      </c>
      <c r="V40" s="36" t="str">
        <f>_xlfn.TEXTJOIN(" ",TRUE, Table7112[[#This Row],[Discipline Concat-Code]],Table7112[[#This Row],[Term]])</f>
        <v>TS-CO Communication</v>
      </c>
      <c r="W40" s="20"/>
      <c r="X40" s="19" t="str">
        <f>IF(Table7112[[#This Row],[Sub-Disc Code]]="","",_xlfn.TEXTJOIN("-",TRUE, Table7112[[#This Row],[Discipline Concat-Code]],Table7112[[#This Row],[Sub-Disc Code]]))</f>
        <v/>
      </c>
      <c r="Y40" s="19"/>
      <c r="Z40" s="19" t="str">
        <f>_xlfn.TEXTJOIN(" ",TRUE, Table7112[[#This Row],[Sub-Disc Concatc Code]],Table7112[[#This Row],[Sub-Discipline_Description]])</f>
        <v/>
      </c>
      <c r="AA40" s="35" t="str">
        <f>_xlfn.TEXTJOIN(" | ",TRUE,Table7112[[#This Row],[Work Package Cat]],Table7112[[#This Row],[Term]],Table7112[[#This Row],[Sub-Discipline_Description]])</f>
        <v>Tech - Systems &amp; Services | Communication</v>
      </c>
      <c r="AB40" s="22" t="str">
        <f>_xlfn.TEXTJOIN("-",TRUE,Table7112[[#This Row],[Cat Code]],Table7112[[#This Row],[Discipline Code]],Table7112[[#This Row],[Sub-Disc Code]])</f>
        <v>TS-CO</v>
      </c>
    </row>
    <row r="41" spans="1:28" x14ac:dyDescent="0.25">
      <c r="A41" s="5"/>
      <c r="B41" s="5"/>
      <c r="C41" s="5"/>
      <c r="D41" s="5"/>
      <c r="E41" s="5"/>
      <c r="F41" s="5"/>
      <c r="G41" s="5"/>
      <c r="I41" s="5"/>
      <c r="J41" s="5"/>
      <c r="K41" s="5"/>
      <c r="L41" s="5"/>
      <c r="M41" s="39" t="str">
        <f>_xlfn.TEXTJOIN("-",TRUE,Table7112[[#This Row],[Cat Code]],Table7112[[#This Row],[Discipline Code]],Table7112[[#This Row],[Sub-Disc Code]])</f>
        <v>TS-CO-ED</v>
      </c>
      <c r="N41" s="38">
        <v>36</v>
      </c>
      <c r="O41" s="37" t="s">
        <v>142</v>
      </c>
      <c r="P41" s="42" t="s">
        <v>136</v>
      </c>
      <c r="Q41" s="35" t="s">
        <v>138</v>
      </c>
      <c r="R41" s="35" t="str">
        <f>_xlfn.TEXTJOIN(" ",TRUE, Table7112[[#This Row],[Cat Code]],Table7112[[#This Row],[Work Package Cat]])</f>
        <v>TS Tech - Systems &amp; Services</v>
      </c>
      <c r="S41" s="42" t="s">
        <v>152</v>
      </c>
      <c r="T41" s="36" t="str">
        <f>IF(Table7112[[#This Row],[Discipline Code]]="","",_xlfn.TEXTJOIN("-",TRUE, Table7112[[#This Row],[Cat Code]],Table7112[[#This Row],[Discipline Code]]))</f>
        <v>TS-CO</v>
      </c>
      <c r="U41" s="36" t="s">
        <v>153</v>
      </c>
      <c r="V41" s="36" t="str">
        <f>_xlfn.TEXTJOIN(" ",TRUE, Table7112[[#This Row],[Discipline Concat-Code]],Table7112[[#This Row],[Term]])</f>
        <v>TS-CO Communication</v>
      </c>
      <c r="W41" s="42" t="s">
        <v>268</v>
      </c>
      <c r="X41" s="41" t="str">
        <f>IF(Table7112[[#This Row],[Sub-Disc Code]]="","",_xlfn.TEXTJOIN("-",TRUE, Table7112[[#This Row],[Discipline Concat-Code]],Table7112[[#This Row],[Sub-Disc Code]]))</f>
        <v>TS-CO-ED</v>
      </c>
      <c r="Y41" s="35" t="s">
        <v>269</v>
      </c>
      <c r="Z41" s="35" t="str">
        <f>_xlfn.TEXTJOIN(" ",TRUE, Table7112[[#This Row],[Sub-Disc Concatc Code]],Table7112[[#This Row],[Sub-Discipline_Description]])</f>
        <v>TS-CO-ED External Data Communications</v>
      </c>
      <c r="AA41" s="35" t="str">
        <f>_xlfn.TEXTJOIN(" | ",TRUE,Table7112[[#This Row],[Work Package Cat]],Table7112[[#This Row],[Term]],Table7112[[#This Row],[Sub-Discipline_Description]])</f>
        <v>Tech - Systems &amp; Services | Communication | External Data Communications</v>
      </c>
      <c r="AB41" s="22" t="str">
        <f>_xlfn.TEXTJOIN("-",TRUE,Table7112[[#This Row],[Cat Code]],Table7112[[#This Row],[Discipline Code]],Table7112[[#This Row],[Sub-Disc Code]])</f>
        <v>TS-CO-ED</v>
      </c>
    </row>
    <row r="42" spans="1:28" x14ac:dyDescent="0.25">
      <c r="A42" s="5"/>
      <c r="B42" s="5"/>
      <c r="C42" s="5"/>
      <c r="D42" s="5"/>
      <c r="E42" s="5"/>
      <c r="F42" s="5"/>
      <c r="G42" s="5"/>
      <c r="I42" s="5"/>
      <c r="J42" s="5"/>
      <c r="K42" s="5"/>
      <c r="L42" s="5"/>
      <c r="M42" s="39" t="str">
        <f>_xlfn.TEXTJOIN("-",TRUE,Table7112[[#This Row],[Cat Code]],Table7112[[#This Row],[Discipline Code]],Table7112[[#This Row],[Sub-Disc Code]])</f>
        <v>TS-CO-IF</v>
      </c>
      <c r="N42" s="38">
        <v>37</v>
      </c>
      <c r="O42" s="37" t="s">
        <v>146</v>
      </c>
      <c r="P42" s="42" t="s">
        <v>136</v>
      </c>
      <c r="Q42" s="35" t="s">
        <v>138</v>
      </c>
      <c r="R42" s="35" t="str">
        <f>_xlfn.TEXTJOIN(" ",TRUE, Table7112[[#This Row],[Cat Code]],Table7112[[#This Row],[Work Package Cat]])</f>
        <v>TS Tech - Systems &amp; Services</v>
      </c>
      <c r="S42" s="42" t="s">
        <v>152</v>
      </c>
      <c r="T42" s="36" t="str">
        <f>IF(Table7112[[#This Row],[Discipline Code]]="","",_xlfn.TEXTJOIN("-",TRUE, Table7112[[#This Row],[Cat Code]],Table7112[[#This Row],[Discipline Code]]))</f>
        <v>TS-CO</v>
      </c>
      <c r="U42" s="36" t="s">
        <v>153</v>
      </c>
      <c r="V42" s="36" t="str">
        <f>_xlfn.TEXTJOIN(" ",TRUE, Table7112[[#This Row],[Discipline Concat-Code]],Table7112[[#This Row],[Term]])</f>
        <v>TS-CO Communication</v>
      </c>
      <c r="W42" s="42" t="s">
        <v>270</v>
      </c>
      <c r="X42" s="41" t="str">
        <f>IF(Table7112[[#This Row],[Sub-Disc Code]]="","",_xlfn.TEXTJOIN("-",TRUE, Table7112[[#This Row],[Discipline Concat-Code]],Table7112[[#This Row],[Sub-Disc Code]]))</f>
        <v>TS-CO-IF</v>
      </c>
      <c r="Y42" s="35" t="s">
        <v>271</v>
      </c>
      <c r="Z42" s="35" t="str">
        <f>_xlfn.TEXTJOIN(" ",TRUE, Table7112[[#This Row],[Sub-Disc Concatc Code]],Table7112[[#This Row],[Sub-Discipline_Description]])</f>
        <v>TS-CO-IF Information Systems</v>
      </c>
      <c r="AA42" s="35" t="str">
        <f>_xlfn.TEXTJOIN(" | ",TRUE,Table7112[[#This Row],[Work Package Cat]],Table7112[[#This Row],[Term]],Table7112[[#This Row],[Sub-Discipline_Description]])</f>
        <v>Tech - Systems &amp; Services | Communication | Information Systems</v>
      </c>
      <c r="AB42" s="22" t="str">
        <f>_xlfn.TEXTJOIN("-",TRUE,Table7112[[#This Row],[Cat Code]],Table7112[[#This Row],[Discipline Code]],Table7112[[#This Row],[Sub-Disc Code]])</f>
        <v>TS-CO-IF</v>
      </c>
    </row>
    <row r="43" spans="1:28" x14ac:dyDescent="0.25">
      <c r="A43" s="5"/>
      <c r="B43" s="5"/>
      <c r="C43" s="5"/>
      <c r="D43" s="5"/>
      <c r="E43" s="5"/>
      <c r="F43" s="5"/>
      <c r="G43" s="5"/>
      <c r="I43" s="5"/>
      <c r="J43" s="5"/>
      <c r="K43" s="5"/>
      <c r="L43" s="5"/>
      <c r="M43" s="39" t="str">
        <f>_xlfn.TEXTJOIN("-",TRUE,Table7112[[#This Row],[Cat Code]],Table7112[[#This Row],[Discipline Code]],Table7112[[#This Row],[Sub-Disc Code]])</f>
        <v>TS-CO-IT</v>
      </c>
      <c r="N43" s="38">
        <v>38</v>
      </c>
      <c r="O43" s="37" t="s">
        <v>151</v>
      </c>
      <c r="P43" s="42" t="s">
        <v>136</v>
      </c>
      <c r="Q43" s="35" t="s">
        <v>138</v>
      </c>
      <c r="R43" s="35" t="str">
        <f>_xlfn.TEXTJOIN(" ",TRUE, Table7112[[#This Row],[Cat Code]],Table7112[[#This Row],[Work Package Cat]])</f>
        <v>TS Tech - Systems &amp; Services</v>
      </c>
      <c r="S43" s="42" t="s">
        <v>152</v>
      </c>
      <c r="T43" s="36" t="str">
        <f>IF(Table7112[[#This Row],[Discipline Code]]="","",_xlfn.TEXTJOIN("-",TRUE, Table7112[[#This Row],[Cat Code]],Table7112[[#This Row],[Discipline Code]]))</f>
        <v>TS-CO</v>
      </c>
      <c r="U43" s="36" t="s">
        <v>153</v>
      </c>
      <c r="V43" s="36" t="str">
        <f>_xlfn.TEXTJOIN(" ",TRUE, Table7112[[#This Row],[Discipline Concat-Code]],Table7112[[#This Row],[Term]])</f>
        <v>TS-CO Communication</v>
      </c>
      <c r="W43" s="42" t="s">
        <v>272</v>
      </c>
      <c r="X43" s="41" t="str">
        <f>IF(Table7112[[#This Row],[Sub-Disc Code]]="","",_xlfn.TEXTJOIN("-",TRUE, Table7112[[#This Row],[Discipline Concat-Code]],Table7112[[#This Row],[Sub-Disc Code]]))</f>
        <v>TS-CO-IT</v>
      </c>
      <c r="Y43" s="35" t="s">
        <v>273</v>
      </c>
      <c r="Z43" s="35" t="str">
        <f>_xlfn.TEXTJOIN(" ",TRUE, Table7112[[#This Row],[Sub-Disc Concatc Code]],Table7112[[#This Row],[Sub-Discipline_Description]])</f>
        <v>TS-CO-IT Information Technology Network Systems</v>
      </c>
      <c r="AA43" s="35" t="str">
        <f>_xlfn.TEXTJOIN(" | ",TRUE,Table7112[[#This Row],[Work Package Cat]],Table7112[[#This Row],[Term]],Table7112[[#This Row],[Sub-Discipline_Description]])</f>
        <v>Tech - Systems &amp; Services | Communication | Information Technology Network Systems</v>
      </c>
      <c r="AB43" s="22" t="str">
        <f>_xlfn.TEXTJOIN("-",TRUE,Table7112[[#This Row],[Cat Code]],Table7112[[#This Row],[Discipline Code]],Table7112[[#This Row],[Sub-Disc Code]])</f>
        <v>TS-CO-IT</v>
      </c>
    </row>
    <row r="44" spans="1:28" x14ac:dyDescent="0.25">
      <c r="A44" s="5"/>
      <c r="B44" s="5"/>
      <c r="C44" s="5"/>
      <c r="D44" s="5"/>
      <c r="E44" s="5"/>
      <c r="F44" s="5"/>
      <c r="G44" s="5"/>
      <c r="I44" s="5"/>
      <c r="J44" s="5"/>
      <c r="K44" s="5"/>
      <c r="L44" s="5"/>
      <c r="M44" s="39" t="str">
        <f>_xlfn.TEXTJOIN("-",TRUE,Table7112[[#This Row],[Cat Code]],Table7112[[#This Row],[Discipline Code]],Table7112[[#This Row],[Sub-Disc Code]])</f>
        <v>TS-CO-KS</v>
      </c>
      <c r="N44" s="38">
        <v>39</v>
      </c>
      <c r="O44" s="37" t="s">
        <v>156</v>
      </c>
      <c r="P44" s="42" t="s">
        <v>136</v>
      </c>
      <c r="Q44" s="35" t="s">
        <v>138</v>
      </c>
      <c r="R44" s="35" t="str">
        <f>_xlfn.TEXTJOIN(" ",TRUE, Table7112[[#This Row],[Cat Code]],Table7112[[#This Row],[Work Package Cat]])</f>
        <v>TS Tech - Systems &amp; Services</v>
      </c>
      <c r="S44" s="42" t="s">
        <v>152</v>
      </c>
      <c r="T44" s="36" t="str">
        <f>IF(Table7112[[#This Row],[Discipline Code]]="","",_xlfn.TEXTJOIN("-",TRUE, Table7112[[#This Row],[Cat Code]],Table7112[[#This Row],[Discipline Code]]))</f>
        <v>TS-CO</v>
      </c>
      <c r="U44" s="36" t="s">
        <v>153</v>
      </c>
      <c r="V44" s="36" t="str">
        <f>_xlfn.TEXTJOIN(" ",TRUE, Table7112[[#This Row],[Discipline Concat-Code]],Table7112[[#This Row],[Term]])</f>
        <v>TS-CO Communication</v>
      </c>
      <c r="W44" s="42" t="s">
        <v>274</v>
      </c>
      <c r="X44" s="41" t="str">
        <f>IF(Table7112[[#This Row],[Sub-Disc Code]]="","",_xlfn.TEXTJOIN("-",TRUE, Table7112[[#This Row],[Discipline Concat-Code]],Table7112[[#This Row],[Sub-Disc Code]]))</f>
        <v>TS-CO-KS</v>
      </c>
      <c r="Y44" s="35" t="s">
        <v>275</v>
      </c>
      <c r="Z44" s="35" t="str">
        <f>_xlfn.TEXTJOIN(" ",TRUE, Table7112[[#This Row],[Sub-Disc Concatc Code]],Table7112[[#This Row],[Sub-Discipline_Description]])</f>
        <v>TS-CO-KS Communication Systems</v>
      </c>
      <c r="AA44" s="35" t="str">
        <f>_xlfn.TEXTJOIN(" | ",TRUE,Table7112[[#This Row],[Work Package Cat]],Table7112[[#This Row],[Term]],Table7112[[#This Row],[Sub-Discipline_Description]])</f>
        <v>Tech - Systems &amp; Services | Communication | Communication Systems</v>
      </c>
      <c r="AB44" s="22" t="str">
        <f>_xlfn.TEXTJOIN("-",TRUE,Table7112[[#This Row],[Cat Code]],Table7112[[#This Row],[Discipline Code]],Table7112[[#This Row],[Sub-Disc Code]])</f>
        <v>TS-CO-KS</v>
      </c>
    </row>
    <row r="45" spans="1:28" x14ac:dyDescent="0.25">
      <c r="A45" s="5"/>
      <c r="B45" s="5"/>
      <c r="C45" s="5"/>
      <c r="D45" s="5"/>
      <c r="E45" s="5"/>
      <c r="F45" s="5"/>
      <c r="G45" s="5"/>
      <c r="I45" s="5"/>
      <c r="J45" s="5"/>
      <c r="K45" s="5"/>
      <c r="L45" s="5"/>
      <c r="M45" s="39" t="str">
        <f>_xlfn.TEXTJOIN("-",TRUE,Table7112[[#This Row],[Cat Code]],Table7112[[#This Row],[Discipline Code]],Table7112[[#This Row],[Sub-Disc Code]])</f>
        <v>TS-CO-NB</v>
      </c>
      <c r="N45" s="38">
        <v>40</v>
      </c>
      <c r="O45" s="37" t="s">
        <v>161</v>
      </c>
      <c r="P45" s="42" t="s">
        <v>136</v>
      </c>
      <c r="Q45" s="35" t="s">
        <v>138</v>
      </c>
      <c r="R45" s="35" t="str">
        <f>_xlfn.TEXTJOIN(" ",TRUE, Table7112[[#This Row],[Cat Code]],Table7112[[#This Row],[Work Package Cat]])</f>
        <v>TS Tech - Systems &amp; Services</v>
      </c>
      <c r="S45" s="42" t="s">
        <v>152</v>
      </c>
      <c r="T45" s="36" t="str">
        <f>IF(Table7112[[#This Row],[Discipline Code]]="","",_xlfn.TEXTJOIN("-",TRUE, Table7112[[#This Row],[Cat Code]],Table7112[[#This Row],[Discipline Code]]))</f>
        <v>TS-CO</v>
      </c>
      <c r="U45" s="36" t="s">
        <v>153</v>
      </c>
      <c r="V45" s="36" t="str">
        <f>_xlfn.TEXTJOIN(" ",TRUE, Table7112[[#This Row],[Discipline Concat-Code]],Table7112[[#This Row],[Term]])</f>
        <v>TS-CO Communication</v>
      </c>
      <c r="W45" s="42" t="s">
        <v>276</v>
      </c>
      <c r="X45" s="41" t="str">
        <f>IF(Table7112[[#This Row],[Sub-Disc Code]]="","",_xlfn.TEXTJOIN("-",TRUE, Table7112[[#This Row],[Discipline Concat-Code]],Table7112[[#This Row],[Sub-Disc Code]]))</f>
        <v>TS-CO-NB</v>
      </c>
      <c r="Y45" s="35" t="s">
        <v>277</v>
      </c>
      <c r="Z45" s="35" t="str">
        <f>_xlfn.TEXTJOIN(" ",TRUE, Table7112[[#This Row],[Sub-Disc Concatc Code]],Table7112[[#This Row],[Sub-Discipline_Description]])</f>
        <v>TS-CO-NB Communications Network Backbone Systems</v>
      </c>
      <c r="AA45" s="35" t="str">
        <f>_xlfn.TEXTJOIN(" | ",TRUE,Table7112[[#This Row],[Work Package Cat]],Table7112[[#This Row],[Term]],Table7112[[#This Row],[Sub-Discipline_Description]])</f>
        <v>Tech - Systems &amp; Services | Communication | Communications Network Backbone Systems</v>
      </c>
      <c r="AB45" s="22" t="str">
        <f>_xlfn.TEXTJOIN("-",TRUE,Table7112[[#This Row],[Cat Code]],Table7112[[#This Row],[Discipline Code]],Table7112[[#This Row],[Sub-Disc Code]])</f>
        <v>TS-CO-NB</v>
      </c>
    </row>
    <row r="46" spans="1:28" x14ac:dyDescent="0.25">
      <c r="A46" s="5"/>
      <c r="B46" s="5"/>
      <c r="C46" s="5"/>
      <c r="D46" s="5"/>
      <c r="E46" s="5"/>
      <c r="F46" s="5"/>
      <c r="G46" s="5"/>
      <c r="I46" s="5"/>
      <c r="J46" s="5"/>
      <c r="K46" s="5"/>
      <c r="L46" s="5"/>
      <c r="M46" s="39" t="str">
        <f>_xlfn.TEXTJOIN("-",TRUE,Table7112[[#This Row],[Cat Code]],Table7112[[#This Row],[Discipline Code]],Table7112[[#This Row],[Sub-Disc Code]])</f>
        <v>TS-CO-NC</v>
      </c>
      <c r="N46" s="38">
        <v>41</v>
      </c>
      <c r="O46" s="37" t="s">
        <v>165</v>
      </c>
      <c r="P46" s="42" t="s">
        <v>136</v>
      </c>
      <c r="Q46" s="35" t="s">
        <v>138</v>
      </c>
      <c r="R46" s="35" t="str">
        <f>_xlfn.TEXTJOIN(" ",TRUE, Table7112[[#This Row],[Cat Code]],Table7112[[#This Row],[Work Package Cat]])</f>
        <v>TS Tech - Systems &amp; Services</v>
      </c>
      <c r="S46" s="42" t="s">
        <v>152</v>
      </c>
      <c r="T46" s="36" t="str">
        <f>IF(Table7112[[#This Row],[Discipline Code]]="","",_xlfn.TEXTJOIN("-",TRUE, Table7112[[#This Row],[Cat Code]],Table7112[[#This Row],[Discipline Code]]))</f>
        <v>TS-CO</v>
      </c>
      <c r="U46" s="36" t="s">
        <v>153</v>
      </c>
      <c r="V46" s="36" t="str">
        <f>_xlfn.TEXTJOIN(" ",TRUE, Table7112[[#This Row],[Discipline Concat-Code]],Table7112[[#This Row],[Term]])</f>
        <v>TS-CO Communication</v>
      </c>
      <c r="W46" s="42" t="s">
        <v>278</v>
      </c>
      <c r="X46" s="41" t="str">
        <f>IF(Table7112[[#This Row],[Sub-Disc Code]]="","",_xlfn.TEXTJOIN("-",TRUE, Table7112[[#This Row],[Discipline Concat-Code]],Table7112[[#This Row],[Sub-Disc Code]]))</f>
        <v>TS-CO-NC</v>
      </c>
      <c r="Y46" s="35" t="s">
        <v>279</v>
      </c>
      <c r="Z46" s="35" t="str">
        <f>_xlfn.TEXTJOIN(" ",TRUE, Table7112[[#This Row],[Sub-Disc Concatc Code]],Table7112[[#This Row],[Sub-Discipline_Description]])</f>
        <v>TS-CO-NC Network Control Communication Systems</v>
      </c>
      <c r="AA46" s="35" t="str">
        <f>_xlfn.TEXTJOIN(" | ",TRUE,Table7112[[#This Row],[Work Package Cat]],Table7112[[#This Row],[Term]],Table7112[[#This Row],[Sub-Discipline_Description]])</f>
        <v>Tech - Systems &amp; Services | Communication | Network Control Communication Systems</v>
      </c>
      <c r="AB46" s="22" t="str">
        <f>_xlfn.TEXTJOIN("-",TRUE,Table7112[[#This Row],[Cat Code]],Table7112[[#This Row],[Discipline Code]],Table7112[[#This Row],[Sub-Disc Code]])</f>
        <v>TS-CO-NC</v>
      </c>
    </row>
    <row r="47" spans="1:28" x14ac:dyDescent="0.25">
      <c r="A47" s="5"/>
      <c r="B47" s="5"/>
      <c r="C47" s="5"/>
      <c r="D47" s="5"/>
      <c r="E47" s="5"/>
      <c r="F47" s="5"/>
      <c r="G47" s="5"/>
      <c r="I47" s="5"/>
      <c r="J47" s="5"/>
      <c r="K47" s="5"/>
      <c r="L47" s="5"/>
      <c r="M47" s="39" t="str">
        <f>_xlfn.TEXTJOIN("-",TRUE,Table7112[[#This Row],[Cat Code]],Table7112[[#This Row],[Discipline Code]],Table7112[[#This Row],[Sub-Disc Code]])</f>
        <v>TS-CO-WF</v>
      </c>
      <c r="N47" s="38">
        <v>42</v>
      </c>
      <c r="O47" s="37" t="s">
        <v>168</v>
      </c>
      <c r="P47" s="42" t="s">
        <v>136</v>
      </c>
      <c r="Q47" s="35" t="s">
        <v>138</v>
      </c>
      <c r="R47" s="35" t="str">
        <f>_xlfn.TEXTJOIN(" ",TRUE, Table7112[[#This Row],[Cat Code]],Table7112[[#This Row],[Work Package Cat]])</f>
        <v>TS Tech - Systems &amp; Services</v>
      </c>
      <c r="S47" s="42" t="s">
        <v>152</v>
      </c>
      <c r="T47" s="36" t="str">
        <f>IF(Table7112[[#This Row],[Discipline Code]]="","",_xlfn.TEXTJOIN("-",TRUE, Table7112[[#This Row],[Cat Code]],Table7112[[#This Row],[Discipline Code]]))</f>
        <v>TS-CO</v>
      </c>
      <c r="U47" s="36" t="s">
        <v>153</v>
      </c>
      <c r="V47" s="36" t="str">
        <f>_xlfn.TEXTJOIN(" ",TRUE, Table7112[[#This Row],[Discipline Concat-Code]],Table7112[[#This Row],[Term]])</f>
        <v>TS-CO Communication</v>
      </c>
      <c r="W47" s="42" t="s">
        <v>280</v>
      </c>
      <c r="X47" s="41" t="str">
        <f>IF(Table7112[[#This Row],[Sub-Disc Code]]="","",_xlfn.TEXTJOIN("-",TRUE, Table7112[[#This Row],[Discipline Concat-Code]],Table7112[[#This Row],[Sub-Disc Code]]))</f>
        <v>TS-CO-WF</v>
      </c>
      <c r="Y47" s="35" t="s">
        <v>281</v>
      </c>
      <c r="Z47" s="35" t="str">
        <f>_xlfn.TEXTJOIN(" ",TRUE, Table7112[[#This Row],[Sub-Disc Concatc Code]],Table7112[[#This Row],[Sub-Discipline_Description]])</f>
        <v>TS-CO-WF Wayfinding</v>
      </c>
      <c r="AA47" s="35" t="str">
        <f>_xlfn.TEXTJOIN(" | ",TRUE,Table7112[[#This Row],[Work Package Cat]],Table7112[[#This Row],[Term]],Table7112[[#This Row],[Sub-Discipline_Description]])</f>
        <v>Tech - Systems &amp; Services | Communication | Wayfinding</v>
      </c>
      <c r="AB47" s="22" t="str">
        <f>_xlfn.TEXTJOIN("-",TRUE,Table7112[[#This Row],[Cat Code]],Table7112[[#This Row],[Discipline Code]],Table7112[[#This Row],[Sub-Disc Code]])</f>
        <v>TS-CO-WF</v>
      </c>
    </row>
    <row r="48" spans="1:28" x14ac:dyDescent="0.25">
      <c r="A48" s="5"/>
      <c r="B48" s="5"/>
      <c r="C48" s="5"/>
      <c r="D48" s="5"/>
      <c r="E48" s="5"/>
      <c r="F48" s="5"/>
      <c r="G48" s="5"/>
      <c r="I48" s="5"/>
      <c r="J48" s="5"/>
      <c r="K48" s="5"/>
      <c r="L48" s="5"/>
      <c r="M48" s="39" t="str">
        <f>_xlfn.TEXTJOIN("-",TRUE,Table7112[[#This Row],[Cat Code]],Table7112[[#This Row],[Discipline Code]],Table7112[[#This Row],[Sub-Disc Code]])</f>
        <v>TS-CO-WI</v>
      </c>
      <c r="N48" s="38">
        <v>43</v>
      </c>
      <c r="O48" s="37" t="s">
        <v>173</v>
      </c>
      <c r="P48" s="42" t="s">
        <v>136</v>
      </c>
      <c r="Q48" s="35" t="s">
        <v>138</v>
      </c>
      <c r="R48" s="35" t="str">
        <f>_xlfn.TEXTJOIN(" ",TRUE, Table7112[[#This Row],[Cat Code]],Table7112[[#This Row],[Work Package Cat]])</f>
        <v>TS Tech - Systems &amp; Services</v>
      </c>
      <c r="S48" s="42" t="s">
        <v>152</v>
      </c>
      <c r="T48" s="36" t="str">
        <f>IF(Table7112[[#This Row],[Discipline Code]]="","",_xlfn.TEXTJOIN("-",TRUE, Table7112[[#This Row],[Cat Code]],Table7112[[#This Row],[Discipline Code]]))</f>
        <v>TS-CO</v>
      </c>
      <c r="U48" s="36" t="s">
        <v>153</v>
      </c>
      <c r="V48" s="36" t="str">
        <f>_xlfn.TEXTJOIN(" ",TRUE, Table7112[[#This Row],[Discipline Concat-Code]],Table7112[[#This Row],[Term]])</f>
        <v>TS-CO Communication</v>
      </c>
      <c r="W48" s="42" t="s">
        <v>282</v>
      </c>
      <c r="X48" s="41" t="str">
        <f>IF(Table7112[[#This Row],[Sub-Disc Code]]="","",_xlfn.TEXTJOIN("-",TRUE, Table7112[[#This Row],[Discipline Concat-Code]],Table7112[[#This Row],[Sub-Disc Code]]))</f>
        <v>TS-CO-WI</v>
      </c>
      <c r="Y48" s="35" t="s">
        <v>283</v>
      </c>
      <c r="Z48" s="35" t="str">
        <f>_xlfn.TEXTJOIN(" ",TRUE, Table7112[[#This Row],[Sub-Disc Concatc Code]],Table7112[[#This Row],[Sub-Discipline_Description]])</f>
        <v>TS-CO-WI Wireless System</v>
      </c>
      <c r="AA48" s="35" t="str">
        <f>_xlfn.TEXTJOIN(" | ",TRUE,Table7112[[#This Row],[Work Package Cat]],Table7112[[#This Row],[Term]],Table7112[[#This Row],[Sub-Discipline_Description]])</f>
        <v>Tech - Systems &amp; Services | Communication | Wireless System</v>
      </c>
      <c r="AB48" s="22" t="str">
        <f>_xlfn.TEXTJOIN("-",TRUE,Table7112[[#This Row],[Cat Code]],Table7112[[#This Row],[Discipline Code]],Table7112[[#This Row],[Sub-Disc Code]])</f>
        <v>TS-CO-WI</v>
      </c>
    </row>
    <row r="49" spans="1:28" x14ac:dyDescent="0.25">
      <c r="A49" s="5"/>
      <c r="B49" s="5"/>
      <c r="C49" s="5"/>
      <c r="D49" s="5"/>
      <c r="E49" s="5"/>
      <c r="F49" s="5"/>
      <c r="G49" s="5"/>
      <c r="I49" s="5"/>
      <c r="J49" s="5"/>
      <c r="K49" s="5"/>
      <c r="L49" s="5"/>
      <c r="M49" s="39" t="str">
        <f>_xlfn.TEXTJOIN("-",TRUE,Table7112[[#This Row],[Cat Code]],Table7112[[#This Row],[Discipline Code]],Table7112[[#This Row],[Sub-Disc Code]])</f>
        <v>TS-EL</v>
      </c>
      <c r="N49" s="38">
        <v>44</v>
      </c>
      <c r="O49" s="37" t="s">
        <v>178</v>
      </c>
      <c r="P49" s="42" t="s">
        <v>136</v>
      </c>
      <c r="Q49" s="35" t="s">
        <v>138</v>
      </c>
      <c r="R49" s="35" t="str">
        <f>_xlfn.TEXTJOIN(" ",TRUE, Table7112[[#This Row],[Cat Code]],Table7112[[#This Row],[Work Package Cat]])</f>
        <v>TS Tech - Systems &amp; Services</v>
      </c>
      <c r="S49" s="42" t="s">
        <v>157</v>
      </c>
      <c r="T49" s="36" t="str">
        <f>IF(Table7112[[#This Row],[Discipline Code]]="","",_xlfn.TEXTJOIN("-",TRUE, Table7112[[#This Row],[Cat Code]],Table7112[[#This Row],[Discipline Code]]))</f>
        <v>TS-EL</v>
      </c>
      <c r="U49" s="35" t="s">
        <v>158</v>
      </c>
      <c r="V49" s="35" t="str">
        <f>_xlfn.TEXTJOIN(" ",TRUE, Table7112[[#This Row],[Discipline Concat-Code]],Table7112[[#This Row],[Term]])</f>
        <v xml:space="preserve">TS-EL Electrical </v>
      </c>
      <c r="W49" s="20"/>
      <c r="X49" s="19" t="str">
        <f>IF(Table7112[[#This Row],[Sub-Disc Code]]="","",_xlfn.TEXTJOIN("-",TRUE, Table7112[[#This Row],[Discipline Concat-Code]],Table7112[[#This Row],[Sub-Disc Code]]))</f>
        <v/>
      </c>
      <c r="Y49" s="19"/>
      <c r="Z49" s="19" t="str">
        <f>_xlfn.TEXTJOIN(" ",TRUE, Table7112[[#This Row],[Sub-Disc Concatc Code]],Table7112[[#This Row],[Sub-Discipline_Description]])</f>
        <v/>
      </c>
      <c r="AA49" s="35" t="str">
        <f>_xlfn.TEXTJOIN(" | ",TRUE,Table7112[[#This Row],[Work Package Cat]],Table7112[[#This Row],[Term]],Table7112[[#This Row],[Sub-Discipline_Description]])</f>
        <v xml:space="preserve">Tech - Systems &amp; Services | Electrical </v>
      </c>
      <c r="AB49" s="22" t="str">
        <f>_xlfn.TEXTJOIN("-",TRUE,Table7112[[#This Row],[Cat Code]],Table7112[[#This Row],[Discipline Code]],Table7112[[#This Row],[Sub-Disc Code]])</f>
        <v>TS-EL</v>
      </c>
    </row>
    <row r="50" spans="1:28" x14ac:dyDescent="0.25">
      <c r="A50" s="5"/>
      <c r="B50" s="5"/>
      <c r="C50" s="5"/>
      <c r="D50" s="5"/>
      <c r="E50" s="5"/>
      <c r="F50" s="5"/>
      <c r="G50" s="5"/>
      <c r="I50" s="5"/>
      <c r="J50" s="5"/>
      <c r="K50" s="5"/>
      <c r="L50" s="5"/>
      <c r="M50" s="39" t="str">
        <f>_xlfn.TEXTJOIN("-",TRUE,Table7112[[#This Row],[Cat Code]],Table7112[[#This Row],[Discipline Code]],Table7112[[#This Row],[Sub-Disc Code]])</f>
        <v>TS-EL-EB</v>
      </c>
      <c r="N50" s="38">
        <v>45</v>
      </c>
      <c r="O50" s="37" t="s">
        <v>182</v>
      </c>
      <c r="P50" s="42" t="s">
        <v>136</v>
      </c>
      <c r="Q50" s="35" t="s">
        <v>138</v>
      </c>
      <c r="R50" s="35" t="str">
        <f>_xlfn.TEXTJOIN(" ",TRUE, Table7112[[#This Row],[Cat Code]],Table7112[[#This Row],[Work Package Cat]])</f>
        <v>TS Tech - Systems &amp; Services</v>
      </c>
      <c r="S50" s="42" t="s">
        <v>157</v>
      </c>
      <c r="T50" s="36" t="str">
        <f>IF(Table7112[[#This Row],[Discipline Code]]="","",_xlfn.TEXTJOIN("-",TRUE, Table7112[[#This Row],[Cat Code]],Table7112[[#This Row],[Discipline Code]]))</f>
        <v>TS-EL</v>
      </c>
      <c r="U50" s="35" t="s">
        <v>158</v>
      </c>
      <c r="V50" s="35" t="str">
        <f>_xlfn.TEXTJOIN(" ",TRUE, Table7112[[#This Row],[Discipline Concat-Code]],Table7112[[#This Row],[Term]])</f>
        <v xml:space="preserve">TS-EL Electrical </v>
      </c>
      <c r="W50" s="42" t="s">
        <v>284</v>
      </c>
      <c r="X50" s="41" t="str">
        <f>IF(Table7112[[#This Row],[Sub-Disc Code]]="","",_xlfn.TEXTJOIN("-",TRUE, Table7112[[#This Row],[Discipline Concat-Code]],Table7112[[#This Row],[Sub-Disc Code]]))</f>
        <v>TS-EL-EB</v>
      </c>
      <c r="Y50" s="35" t="s">
        <v>285</v>
      </c>
      <c r="Z50" s="35" t="str">
        <f>_xlfn.TEXTJOIN(" ",TRUE, Table7112[[#This Row],[Sub-Disc Concatc Code]],Table7112[[#This Row],[Sub-Discipline_Description]])</f>
        <v>TS-EL-EB Earthing, Bonding &amp; Electrolysis</v>
      </c>
      <c r="AA50" s="35" t="str">
        <f>_xlfn.TEXTJOIN(" | ",TRUE,Table7112[[#This Row],[Work Package Cat]],Table7112[[#This Row],[Term]],Table7112[[#This Row],[Sub-Discipline_Description]])</f>
        <v>Tech - Systems &amp; Services | Electrical  | Earthing, Bonding &amp; Electrolysis</v>
      </c>
      <c r="AB50" s="22" t="str">
        <f>_xlfn.TEXTJOIN("-",TRUE,Table7112[[#This Row],[Cat Code]],Table7112[[#This Row],[Discipline Code]],Table7112[[#This Row],[Sub-Disc Code]])</f>
        <v>TS-EL-EB</v>
      </c>
    </row>
    <row r="51" spans="1:28" x14ac:dyDescent="0.25">
      <c r="A51" s="5"/>
      <c r="B51" s="5"/>
      <c r="C51" s="5"/>
      <c r="D51" s="5"/>
      <c r="E51" s="5"/>
      <c r="F51" s="5"/>
      <c r="G51" s="5"/>
      <c r="I51" s="5"/>
      <c r="J51" s="5"/>
      <c r="K51" s="5"/>
      <c r="L51" s="5"/>
      <c r="M51" s="39" t="str">
        <f>_xlfn.TEXTJOIN("-",TRUE,Table7112[[#This Row],[Cat Code]],Table7112[[#This Row],[Discipline Code]],Table7112[[#This Row],[Sub-Disc Code]])</f>
        <v>TS-EL-EM</v>
      </c>
      <c r="N51" s="38">
        <v>46</v>
      </c>
      <c r="O51" s="37" t="s">
        <v>187</v>
      </c>
      <c r="P51" s="42" t="s">
        <v>136</v>
      </c>
      <c r="Q51" s="35" t="s">
        <v>138</v>
      </c>
      <c r="R51" s="35" t="str">
        <f>_xlfn.TEXTJOIN(" ",TRUE, Table7112[[#This Row],[Cat Code]],Table7112[[#This Row],[Work Package Cat]])</f>
        <v>TS Tech - Systems &amp; Services</v>
      </c>
      <c r="S51" s="42" t="s">
        <v>157</v>
      </c>
      <c r="T51" s="36" t="str">
        <f>IF(Table7112[[#This Row],[Discipline Code]]="","",_xlfn.TEXTJOIN("-",TRUE, Table7112[[#This Row],[Cat Code]],Table7112[[#This Row],[Discipline Code]]))</f>
        <v>TS-EL</v>
      </c>
      <c r="U51" s="35" t="s">
        <v>158</v>
      </c>
      <c r="V51" s="35" t="str">
        <f>_xlfn.TEXTJOIN(" ",TRUE, Table7112[[#This Row],[Discipline Concat-Code]],Table7112[[#This Row],[Term]])</f>
        <v xml:space="preserve">TS-EL Electrical </v>
      </c>
      <c r="W51" s="42" t="s">
        <v>286</v>
      </c>
      <c r="X51" s="41" t="str">
        <f>IF(Table7112[[#This Row],[Sub-Disc Code]]="","",_xlfn.TEXTJOIN("-",TRUE, Table7112[[#This Row],[Discipline Concat-Code]],Table7112[[#This Row],[Sub-Disc Code]]))</f>
        <v>TS-EL-EM</v>
      </c>
      <c r="Y51" s="35" t="s">
        <v>287</v>
      </c>
      <c r="Z51" s="35" t="str">
        <f>_xlfn.TEXTJOIN(" ",TRUE, Table7112[[#This Row],[Sub-Disc Concatc Code]],Table7112[[#This Row],[Sub-Discipline_Description]])</f>
        <v>TS-EL-EM Electromagnetic Compatibility (EMC)</v>
      </c>
      <c r="AA51" s="35" t="str">
        <f>_xlfn.TEXTJOIN(" | ",TRUE,Table7112[[#This Row],[Work Package Cat]],Table7112[[#This Row],[Term]],Table7112[[#This Row],[Sub-Discipline_Description]])</f>
        <v>Tech - Systems &amp; Services | Electrical  | Electromagnetic Compatibility (EMC)</v>
      </c>
      <c r="AB51" s="22" t="str">
        <f>_xlfn.TEXTJOIN("-",TRUE,Table7112[[#This Row],[Cat Code]],Table7112[[#This Row],[Discipline Code]],Table7112[[#This Row],[Sub-Disc Code]])</f>
        <v>TS-EL-EM</v>
      </c>
    </row>
    <row r="52" spans="1:28" x14ac:dyDescent="0.25">
      <c r="A52" s="5"/>
      <c r="B52" s="5"/>
      <c r="C52" s="5"/>
      <c r="D52" s="5"/>
      <c r="E52" s="5"/>
      <c r="F52" s="5"/>
      <c r="G52" s="5"/>
      <c r="I52" s="5"/>
      <c r="J52" s="5"/>
      <c r="K52" s="5"/>
      <c r="L52" s="5"/>
      <c r="M52" s="39" t="str">
        <f>_xlfn.TEXTJOIN("-",TRUE,Table7112[[#This Row],[Cat Code]],Table7112[[#This Row],[Discipline Code]],Table7112[[#This Row],[Sub-Disc Code]])</f>
        <v>TS-EL-EZ</v>
      </c>
      <c r="N52" s="38">
        <v>47</v>
      </c>
      <c r="O52" s="37" t="s">
        <v>192</v>
      </c>
      <c r="P52" s="42" t="s">
        <v>136</v>
      </c>
      <c r="Q52" s="35" t="s">
        <v>138</v>
      </c>
      <c r="R52" s="35" t="str">
        <f>_xlfn.TEXTJOIN(" ",TRUE, Table7112[[#This Row],[Cat Code]],Table7112[[#This Row],[Work Package Cat]])</f>
        <v>TS Tech - Systems &amp; Services</v>
      </c>
      <c r="S52" s="42" t="s">
        <v>157</v>
      </c>
      <c r="T52" s="36" t="str">
        <f>IF(Table7112[[#This Row],[Discipline Code]]="","",_xlfn.TEXTJOIN("-",TRUE, Table7112[[#This Row],[Cat Code]],Table7112[[#This Row],[Discipline Code]]))</f>
        <v>TS-EL</v>
      </c>
      <c r="U52" s="35" t="s">
        <v>158</v>
      </c>
      <c r="V52" s="35" t="str">
        <f>_xlfn.TEXTJOIN(" ",TRUE, Table7112[[#This Row],[Discipline Concat-Code]],Table7112[[#This Row],[Term]])</f>
        <v xml:space="preserve">TS-EL Electrical </v>
      </c>
      <c r="W52" s="42" t="s">
        <v>288</v>
      </c>
      <c r="X52" s="41" t="str">
        <f>IF(Table7112[[#This Row],[Sub-Disc Code]]="","",_xlfn.TEXTJOIN("-",TRUE, Table7112[[#This Row],[Discipline Concat-Code]],Table7112[[#This Row],[Sub-Disc Code]]))</f>
        <v>TS-EL-EZ</v>
      </c>
      <c r="Y52" s="35" t="s">
        <v>289</v>
      </c>
      <c r="Z52" s="35" t="str">
        <f>_xlfn.TEXTJOIN(" ",TRUE, Table7112[[#This Row],[Sub-Disc Concatc Code]],Table7112[[#This Row],[Sub-Discipline_Description]])</f>
        <v>TS-EL-EZ Energisation</v>
      </c>
      <c r="AA52" s="35" t="str">
        <f>_xlfn.TEXTJOIN(" | ",TRUE,Table7112[[#This Row],[Work Package Cat]],Table7112[[#This Row],[Term]],Table7112[[#This Row],[Sub-Discipline_Description]])</f>
        <v>Tech - Systems &amp; Services | Electrical  | Energisation</v>
      </c>
      <c r="AB52" s="22" t="str">
        <f>_xlfn.TEXTJOIN("-",TRUE,Table7112[[#This Row],[Cat Code]],Table7112[[#This Row],[Discipline Code]],Table7112[[#This Row],[Sub-Disc Code]])</f>
        <v>TS-EL-EZ</v>
      </c>
    </row>
    <row r="53" spans="1:28" x14ac:dyDescent="0.25">
      <c r="A53" s="5"/>
      <c r="B53" s="5"/>
      <c r="C53" s="5"/>
      <c r="D53" s="5"/>
      <c r="E53" s="5"/>
      <c r="F53" s="5"/>
      <c r="G53" s="5"/>
      <c r="I53" s="5"/>
      <c r="J53" s="5"/>
      <c r="K53" s="5"/>
      <c r="L53" s="5"/>
      <c r="M53" s="39" t="str">
        <f>_xlfn.TEXTJOIN("-",TRUE,Table7112[[#This Row],[Cat Code]],Table7112[[#This Row],[Discipline Code]],Table7112[[#This Row],[Sub-Disc Code]])</f>
        <v>TS-EL-HV</v>
      </c>
      <c r="N53" s="38">
        <v>48</v>
      </c>
      <c r="O53" s="37" t="s">
        <v>197</v>
      </c>
      <c r="P53" s="42" t="s">
        <v>136</v>
      </c>
      <c r="Q53" s="35" t="s">
        <v>138</v>
      </c>
      <c r="R53" s="35" t="str">
        <f>_xlfn.TEXTJOIN(" ",TRUE, Table7112[[#This Row],[Cat Code]],Table7112[[#This Row],[Work Package Cat]])</f>
        <v>TS Tech - Systems &amp; Services</v>
      </c>
      <c r="S53" s="42" t="s">
        <v>157</v>
      </c>
      <c r="T53" s="36" t="str">
        <f>IF(Table7112[[#This Row],[Discipline Code]]="","",_xlfn.TEXTJOIN("-",TRUE, Table7112[[#This Row],[Cat Code]],Table7112[[#This Row],[Discipline Code]]))</f>
        <v>TS-EL</v>
      </c>
      <c r="U53" s="35" t="s">
        <v>158</v>
      </c>
      <c r="V53" s="35" t="str">
        <f>_xlfn.TEXTJOIN(" ",TRUE, Table7112[[#This Row],[Discipline Concat-Code]],Table7112[[#This Row],[Term]])</f>
        <v xml:space="preserve">TS-EL Electrical </v>
      </c>
      <c r="W53" s="42" t="s">
        <v>26</v>
      </c>
      <c r="X53" s="41" t="str">
        <f>IF(Table7112[[#This Row],[Sub-Disc Code]]="","",_xlfn.TEXTJOIN("-",TRUE, Table7112[[#This Row],[Discipline Concat-Code]],Table7112[[#This Row],[Sub-Disc Code]]))</f>
        <v>TS-EL-HV</v>
      </c>
      <c r="Y53" s="35" t="s">
        <v>290</v>
      </c>
      <c r="Z53" s="35" t="str">
        <f>_xlfn.TEXTJOIN(" ",TRUE, Table7112[[#This Row],[Sub-Disc Concatc Code]],Table7112[[#This Row],[Sub-Discipline_Description]])</f>
        <v>TS-EL-HV HV Electrical Systems</v>
      </c>
      <c r="AA53" s="35" t="str">
        <f>_xlfn.TEXTJOIN(" | ",TRUE,Table7112[[#This Row],[Work Package Cat]],Table7112[[#This Row],[Term]],Table7112[[#This Row],[Sub-Discipline_Description]])</f>
        <v>Tech - Systems &amp; Services | Electrical  | HV Electrical Systems</v>
      </c>
      <c r="AB53" s="22" t="str">
        <f>_xlfn.TEXTJOIN("-",TRUE,Table7112[[#This Row],[Cat Code]],Table7112[[#This Row],[Discipline Code]],Table7112[[#This Row],[Sub-Disc Code]])</f>
        <v>TS-EL-HV</v>
      </c>
    </row>
    <row r="54" spans="1:28" x14ac:dyDescent="0.25">
      <c r="A54" s="5"/>
      <c r="B54" s="5"/>
      <c r="C54" s="5"/>
      <c r="D54" s="5"/>
      <c r="E54" s="5"/>
      <c r="F54" s="5"/>
      <c r="G54" s="5"/>
      <c r="I54" s="5"/>
      <c r="J54" s="5"/>
      <c r="K54" s="5"/>
      <c r="L54" s="5"/>
      <c r="M54" s="39" t="str">
        <f>_xlfn.TEXTJOIN("-",TRUE,Table7112[[#This Row],[Cat Code]],Table7112[[#This Row],[Discipline Code]],Table7112[[#This Row],[Sub-Disc Code]])</f>
        <v>TS-EL-LV</v>
      </c>
      <c r="N54" s="38">
        <v>49</v>
      </c>
      <c r="O54" s="37" t="s">
        <v>202</v>
      </c>
      <c r="P54" s="42" t="s">
        <v>136</v>
      </c>
      <c r="Q54" s="35" t="s">
        <v>138</v>
      </c>
      <c r="R54" s="35" t="str">
        <f>_xlfn.TEXTJOIN(" ",TRUE, Table7112[[#This Row],[Cat Code]],Table7112[[#This Row],[Work Package Cat]])</f>
        <v>TS Tech - Systems &amp; Services</v>
      </c>
      <c r="S54" s="42" t="s">
        <v>157</v>
      </c>
      <c r="T54" s="36" t="str">
        <f>IF(Table7112[[#This Row],[Discipline Code]]="","",_xlfn.TEXTJOIN("-",TRUE, Table7112[[#This Row],[Cat Code]],Table7112[[#This Row],[Discipline Code]]))</f>
        <v>TS-EL</v>
      </c>
      <c r="U54" s="35" t="s">
        <v>158</v>
      </c>
      <c r="V54" s="35" t="str">
        <f>_xlfn.TEXTJOIN(" ",TRUE, Table7112[[#This Row],[Discipline Concat-Code]],Table7112[[#This Row],[Term]])</f>
        <v xml:space="preserve">TS-EL Electrical </v>
      </c>
      <c r="W54" s="42" t="s">
        <v>291</v>
      </c>
      <c r="X54" s="41" t="str">
        <f>IF(Table7112[[#This Row],[Sub-Disc Code]]="","",_xlfn.TEXTJOIN("-",TRUE, Table7112[[#This Row],[Discipline Concat-Code]],Table7112[[#This Row],[Sub-Disc Code]]))</f>
        <v>TS-EL-LV</v>
      </c>
      <c r="Y54" s="35" t="s">
        <v>292</v>
      </c>
      <c r="Z54" s="35" t="str">
        <f>_xlfn.TEXTJOIN(" ",TRUE, Table7112[[#This Row],[Sub-Disc Concatc Code]],Table7112[[#This Row],[Sub-Discipline_Description]])</f>
        <v>TS-EL-LV LV Electrical &amp; Lighting Systems</v>
      </c>
      <c r="AA54" s="35" t="str">
        <f>_xlfn.TEXTJOIN(" | ",TRUE,Table7112[[#This Row],[Work Package Cat]],Table7112[[#This Row],[Term]],Table7112[[#This Row],[Sub-Discipline_Description]])</f>
        <v>Tech - Systems &amp; Services | Electrical  | LV Electrical &amp; Lighting Systems</v>
      </c>
      <c r="AB54" s="22" t="str">
        <f>_xlfn.TEXTJOIN("-",TRUE,Table7112[[#This Row],[Cat Code]],Table7112[[#This Row],[Discipline Code]],Table7112[[#This Row],[Sub-Disc Code]])</f>
        <v>TS-EL-LV</v>
      </c>
    </row>
    <row r="55" spans="1:28" x14ac:dyDescent="0.25">
      <c r="A55" s="5"/>
      <c r="B55" s="5"/>
      <c r="C55" s="5"/>
      <c r="D55" s="5"/>
      <c r="E55" s="5"/>
      <c r="F55" s="5"/>
      <c r="G55" s="5"/>
      <c r="I55" s="5"/>
      <c r="J55" s="5"/>
      <c r="K55" s="5"/>
      <c r="L55" s="5"/>
      <c r="M55" s="39" t="str">
        <f>_xlfn.TEXTJOIN("-",TRUE,Table7112[[#This Row],[Cat Code]],Table7112[[#This Row],[Discipline Code]],Table7112[[#This Row],[Sub-Disc Code]])</f>
        <v>TS-EL-OT</v>
      </c>
      <c r="N55" s="38">
        <v>50</v>
      </c>
      <c r="O55" s="37" t="s">
        <v>205</v>
      </c>
      <c r="P55" s="42" t="s">
        <v>136</v>
      </c>
      <c r="Q55" s="35" t="s">
        <v>138</v>
      </c>
      <c r="R55" s="35" t="str">
        <f>_xlfn.TEXTJOIN(" ",TRUE, Table7112[[#This Row],[Cat Code]],Table7112[[#This Row],[Work Package Cat]])</f>
        <v>TS Tech - Systems &amp; Services</v>
      </c>
      <c r="S55" s="42" t="s">
        <v>157</v>
      </c>
      <c r="T55" s="36" t="str">
        <f>IF(Table7112[[#This Row],[Discipline Code]]="","",_xlfn.TEXTJOIN("-",TRUE, Table7112[[#This Row],[Cat Code]],Table7112[[#This Row],[Discipline Code]]))</f>
        <v>TS-EL</v>
      </c>
      <c r="U55" s="35" t="s">
        <v>158</v>
      </c>
      <c r="V55" s="35" t="str">
        <f>_xlfn.TEXTJOIN(" ",TRUE, Table7112[[#This Row],[Discipline Concat-Code]],Table7112[[#This Row],[Term]])</f>
        <v xml:space="preserve">TS-EL Electrical </v>
      </c>
      <c r="W55" s="42" t="s">
        <v>293</v>
      </c>
      <c r="X55" s="41" t="str">
        <f>IF(Table7112[[#This Row],[Sub-Disc Code]]="","",_xlfn.TEXTJOIN("-",TRUE, Table7112[[#This Row],[Discipline Concat-Code]],Table7112[[#This Row],[Sub-Disc Code]]))</f>
        <v>TS-EL-OT</v>
      </c>
      <c r="Y55" s="35" t="s">
        <v>294</v>
      </c>
      <c r="Z55" s="35" t="str">
        <f>_xlfn.TEXTJOIN(" ",TRUE, Table7112[[#This Row],[Sub-Disc Concatc Code]],Table7112[[#This Row],[Sub-Discipline_Description]])</f>
        <v>TS-EL-OT Overhead Traction Systems</v>
      </c>
      <c r="AA55" s="35" t="str">
        <f>_xlfn.TEXTJOIN(" | ",TRUE,Table7112[[#This Row],[Work Package Cat]],Table7112[[#This Row],[Term]],Table7112[[#This Row],[Sub-Discipline_Description]])</f>
        <v>Tech - Systems &amp; Services | Electrical  | Overhead Traction Systems</v>
      </c>
      <c r="AB55" s="22" t="str">
        <f>_xlfn.TEXTJOIN("-",TRUE,Table7112[[#This Row],[Cat Code]],Table7112[[#This Row],[Discipline Code]],Table7112[[#This Row],[Sub-Disc Code]])</f>
        <v>TS-EL-OT</v>
      </c>
    </row>
    <row r="56" spans="1:28" x14ac:dyDescent="0.25">
      <c r="A56" s="5"/>
      <c r="B56" s="5"/>
      <c r="C56" s="5"/>
      <c r="D56" s="5"/>
      <c r="E56" s="5"/>
      <c r="F56" s="5"/>
      <c r="G56" s="5"/>
      <c r="I56" s="5"/>
      <c r="J56" s="5"/>
      <c r="K56" s="5"/>
      <c r="L56" s="5"/>
      <c r="M56" s="39" t="str">
        <f>_xlfn.TEXTJOIN("-",TRUE,Table7112[[#This Row],[Cat Code]],Table7112[[#This Row],[Discipline Code]],Table7112[[#This Row],[Sub-Disc Code]])</f>
        <v>TS-EL-PR</v>
      </c>
      <c r="N56" s="38">
        <v>51</v>
      </c>
      <c r="O56" s="37" t="s">
        <v>210</v>
      </c>
      <c r="P56" s="42" t="s">
        <v>136</v>
      </c>
      <c r="Q56" s="35" t="s">
        <v>138</v>
      </c>
      <c r="R56" s="35" t="str">
        <f>_xlfn.TEXTJOIN(" ",TRUE, Table7112[[#This Row],[Cat Code]],Table7112[[#This Row],[Work Package Cat]])</f>
        <v>TS Tech - Systems &amp; Services</v>
      </c>
      <c r="S56" s="42" t="s">
        <v>157</v>
      </c>
      <c r="T56" s="36" t="str">
        <f>IF(Table7112[[#This Row],[Discipline Code]]="","",_xlfn.TEXTJOIN("-",TRUE, Table7112[[#This Row],[Cat Code]],Table7112[[#This Row],[Discipline Code]]))</f>
        <v>TS-EL</v>
      </c>
      <c r="U56" s="35" t="s">
        <v>158</v>
      </c>
      <c r="V56" s="35" t="str">
        <f>_xlfn.TEXTJOIN(" ",TRUE, Table7112[[#This Row],[Discipline Concat-Code]],Table7112[[#This Row],[Term]])</f>
        <v xml:space="preserve">TS-EL Electrical </v>
      </c>
      <c r="W56" s="20" t="s">
        <v>295</v>
      </c>
      <c r="X56" s="19" t="str">
        <f>IF(Table7112[[#This Row],[Sub-Disc Code]]="","",_xlfn.TEXTJOIN("-",TRUE, Table7112[[#This Row],[Discipline Concat-Code]],Table7112[[#This Row],[Sub-Disc Code]]))</f>
        <v>TS-EL-PR</v>
      </c>
      <c r="Y56" s="19" t="s">
        <v>35</v>
      </c>
      <c r="Z56" s="19" t="str">
        <f>_xlfn.TEXTJOIN(" ",TRUE, Table7112[[#This Row],[Sub-Disc Concatc Code]],Table7112[[#This Row],[Sub-Discipline_Description]])</f>
        <v>TS-EL-PR Protection &amp; Metering</v>
      </c>
      <c r="AA56" s="35" t="str">
        <f>_xlfn.TEXTJOIN(" | ",TRUE,Table7112[[#This Row],[Work Package Cat]],Table7112[[#This Row],[Term]],Table7112[[#This Row],[Sub-Discipline_Description]])</f>
        <v>Tech - Systems &amp; Services | Electrical  | Protection &amp; Metering</v>
      </c>
      <c r="AB56" s="22" t="str">
        <f>_xlfn.TEXTJOIN("-",TRUE,Table7112[[#This Row],[Cat Code]],Table7112[[#This Row],[Discipline Code]],Table7112[[#This Row],[Sub-Disc Code]])</f>
        <v>TS-EL-PR</v>
      </c>
    </row>
    <row r="57" spans="1:28" x14ac:dyDescent="0.25">
      <c r="A57" s="5"/>
      <c r="B57" s="5"/>
      <c r="C57" s="5"/>
      <c r="D57" s="5"/>
      <c r="E57" s="5"/>
      <c r="F57" s="5"/>
      <c r="G57" s="5"/>
      <c r="I57" s="5"/>
      <c r="J57" s="5"/>
      <c r="K57" s="5"/>
      <c r="L57" s="5"/>
      <c r="M57" s="39" t="str">
        <f>_xlfn.TEXTJOIN("-",TRUE,Table7112[[#This Row],[Cat Code]],Table7112[[#This Row],[Discipline Code]],Table7112[[#This Row],[Sub-Disc Code]])</f>
        <v>TS-EL-TL</v>
      </c>
      <c r="N57" s="38">
        <v>52</v>
      </c>
      <c r="O57" s="37" t="s">
        <v>215</v>
      </c>
      <c r="P57" s="42" t="s">
        <v>136</v>
      </c>
      <c r="Q57" s="35" t="s">
        <v>138</v>
      </c>
      <c r="R57" s="35" t="str">
        <f>_xlfn.TEXTJOIN(" ",TRUE, Table7112[[#This Row],[Cat Code]],Table7112[[#This Row],[Work Package Cat]])</f>
        <v>TS Tech - Systems &amp; Services</v>
      </c>
      <c r="S57" s="42" t="s">
        <v>157</v>
      </c>
      <c r="T57" s="36" t="str">
        <f>IF(Table7112[[#This Row],[Discipline Code]]="","",_xlfn.TEXTJOIN("-",TRUE, Table7112[[#This Row],[Cat Code]],Table7112[[#This Row],[Discipline Code]]))</f>
        <v>TS-EL</v>
      </c>
      <c r="U57" s="35" t="s">
        <v>158</v>
      </c>
      <c r="V57" s="35" t="str">
        <f>_xlfn.TEXTJOIN(" ",TRUE, Table7112[[#This Row],[Discipline Concat-Code]],Table7112[[#This Row],[Term]])</f>
        <v xml:space="preserve">TS-EL Electrical </v>
      </c>
      <c r="W57" s="20" t="s">
        <v>296</v>
      </c>
      <c r="X57" s="19" t="str">
        <f>IF(Table7112[[#This Row],[Sub-Disc Code]]="","",_xlfn.TEXTJOIN("-",TRUE, Table7112[[#This Row],[Discipline Concat-Code]],Table7112[[#This Row],[Sub-Disc Code]]))</f>
        <v>TS-EL-TL</v>
      </c>
      <c r="Y57" s="19" t="s">
        <v>297</v>
      </c>
      <c r="Z57" s="19" t="str">
        <f>_xlfn.TEXTJOIN(" ",TRUE, Table7112[[#This Row],[Sub-Disc Concatc Code]],Table7112[[#This Row],[Sub-Discipline_Description]])</f>
        <v>TS-EL-TL Transmission Lines</v>
      </c>
      <c r="AA57" s="35" t="str">
        <f>_xlfn.TEXTJOIN(" | ",TRUE,Table7112[[#This Row],[Work Package Cat]],Table7112[[#This Row],[Term]],Table7112[[#This Row],[Sub-Discipline_Description]])</f>
        <v>Tech - Systems &amp; Services | Electrical  | Transmission Lines</v>
      </c>
      <c r="AB57" s="22" t="str">
        <f>_xlfn.TEXTJOIN("-",TRUE,Table7112[[#This Row],[Cat Code]],Table7112[[#This Row],[Discipline Code]],Table7112[[#This Row],[Sub-Disc Code]])</f>
        <v>TS-EL-TL</v>
      </c>
    </row>
    <row r="58" spans="1:28" x14ac:dyDescent="0.25">
      <c r="A58" s="5"/>
      <c r="B58" s="5"/>
      <c r="C58" s="5"/>
      <c r="D58" s="5"/>
      <c r="E58" s="5"/>
      <c r="F58" s="5"/>
      <c r="G58" s="5"/>
      <c r="I58" s="5"/>
      <c r="J58" s="5"/>
      <c r="K58" s="5"/>
      <c r="L58" s="5"/>
      <c r="M58" s="39" t="str">
        <f>_xlfn.TEXTJOIN("-",TRUE,Table7112[[#This Row],[Cat Code]],Table7112[[#This Row],[Discipline Code]],Table7112[[#This Row],[Sub-Disc Code]])</f>
        <v>TS-FE</v>
      </c>
      <c r="N58" s="38">
        <v>53</v>
      </c>
      <c r="O58" s="37" t="s">
        <v>215</v>
      </c>
      <c r="P58" s="42" t="s">
        <v>136</v>
      </c>
      <c r="Q58" s="35" t="s">
        <v>138</v>
      </c>
      <c r="R58" s="35" t="str">
        <f>_xlfn.TEXTJOIN(" ",TRUE, Table7112[[#This Row],[Cat Code]],Table7112[[#This Row],[Work Package Cat]])</f>
        <v>TS Tech - Systems &amp; Services</v>
      </c>
      <c r="S58" s="42" t="s">
        <v>162</v>
      </c>
      <c r="T58" s="36" t="str">
        <f>IF(Table7112[[#This Row],[Discipline Code]]="","",_xlfn.TEXTJOIN("-",TRUE, Table7112[[#This Row],[Cat Code]],Table7112[[#This Row],[Discipline Code]]))</f>
        <v>TS-FE</v>
      </c>
      <c r="U58" s="35" t="s">
        <v>17</v>
      </c>
      <c r="V58" s="35" t="str">
        <f>_xlfn.TEXTJOIN(" ",TRUE, Table7112[[#This Row],[Discipline Concat-Code]],Table7112[[#This Row],[Term]])</f>
        <v>TS-FE Fire</v>
      </c>
      <c r="W58" s="20"/>
      <c r="X58" s="19" t="str">
        <f>IF(Table7112[[#This Row],[Sub-Disc Code]]="","",_xlfn.TEXTJOIN("-",TRUE, Table7112[[#This Row],[Discipline Concat-Code]],Table7112[[#This Row],[Sub-Disc Code]]))</f>
        <v/>
      </c>
      <c r="Y58" s="19"/>
      <c r="Z58" s="19" t="str">
        <f>_xlfn.TEXTJOIN(" ",TRUE, Table7112[[#This Row],[Sub-Disc Concatc Code]],Table7112[[#This Row],[Sub-Discipline_Description]])</f>
        <v/>
      </c>
      <c r="AA58" s="19" t="str">
        <f>_xlfn.TEXTJOIN(" | ",TRUE,Table7112[[#This Row],[Work Package Cat]],Table7112[[#This Row],[Term]],Table7112[[#This Row],[Sub-Discipline_Description]])</f>
        <v>Tech - Systems &amp; Services | Fire</v>
      </c>
      <c r="AB58" s="22" t="str">
        <f>_xlfn.TEXTJOIN("-",TRUE,Table7112[[#This Row],[Cat Code]],Table7112[[#This Row],[Discipline Code]],Table7112[[#This Row],[Sub-Disc Code]])</f>
        <v>TS-FE</v>
      </c>
    </row>
    <row r="59" spans="1:28" x14ac:dyDescent="0.25">
      <c r="A59" s="5"/>
      <c r="B59" s="5"/>
      <c r="C59" s="5"/>
      <c r="D59" s="5"/>
      <c r="E59" s="5"/>
      <c r="F59" s="5"/>
      <c r="G59" s="5"/>
      <c r="I59" s="5"/>
      <c r="J59" s="5"/>
      <c r="K59" s="5"/>
      <c r="L59" s="5"/>
      <c r="M59" s="39" t="str">
        <f>_xlfn.TEXTJOIN("-",TRUE,Table7112[[#This Row],[Cat Code]],Table7112[[#This Row],[Discipline Code]],Table7112[[#This Row],[Sub-Disc Code]])</f>
        <v>TS-FE-EE</v>
      </c>
      <c r="N59" s="38">
        <v>54</v>
      </c>
      <c r="O59" s="37" t="s">
        <v>220</v>
      </c>
      <c r="P59" s="42" t="s">
        <v>136</v>
      </c>
      <c r="Q59" s="35" t="s">
        <v>138</v>
      </c>
      <c r="R59" s="35" t="str">
        <f>_xlfn.TEXTJOIN(" ",TRUE, Table7112[[#This Row],[Cat Code]],Table7112[[#This Row],[Work Package Cat]])</f>
        <v>TS Tech - Systems &amp; Services</v>
      </c>
      <c r="S59" s="42" t="s">
        <v>162</v>
      </c>
      <c r="T59" s="36" t="str">
        <f>IF(Table7112[[#This Row],[Discipline Code]]="","",_xlfn.TEXTJOIN("-",TRUE, Table7112[[#This Row],[Cat Code]],Table7112[[#This Row],[Discipline Code]]))</f>
        <v>TS-FE</v>
      </c>
      <c r="U59" s="35" t="s">
        <v>17</v>
      </c>
      <c r="V59" s="35" t="str">
        <f>_xlfn.TEXTJOIN(" ",TRUE, Table7112[[#This Row],[Discipline Concat-Code]],Table7112[[#This Row],[Term]])</f>
        <v>TS-FE Fire</v>
      </c>
      <c r="W59" s="42" t="s">
        <v>298</v>
      </c>
      <c r="X59" s="41" t="str">
        <f>IF(Table7112[[#This Row],[Sub-Disc Code]]="","",_xlfn.TEXTJOIN("-",TRUE, Table7112[[#This Row],[Discipline Concat-Code]],Table7112[[#This Row],[Sub-Disc Code]]))</f>
        <v>TS-FE-EE</v>
      </c>
      <c r="Y59" s="35" t="s">
        <v>299</v>
      </c>
      <c r="Z59" s="35" t="str">
        <f>_xlfn.TEXTJOIN(" ",TRUE, Table7112[[#This Row],[Sub-Disc Concatc Code]],Table7112[[#This Row],[Sub-Discipline_Description]])</f>
        <v>TS-FE-EE Emergency Management</v>
      </c>
      <c r="AA59" s="35" t="str">
        <f>_xlfn.TEXTJOIN(" | ",TRUE,Table7112[[#This Row],[Work Package Cat]],Table7112[[#This Row],[Term]],Table7112[[#This Row],[Sub-Discipline_Description]])</f>
        <v>Tech - Systems &amp; Services | Fire | Emergency Management</v>
      </c>
      <c r="AB59" s="22" t="str">
        <f>_xlfn.TEXTJOIN("-",TRUE,Table7112[[#This Row],[Cat Code]],Table7112[[#This Row],[Discipline Code]],Table7112[[#This Row],[Sub-Disc Code]])</f>
        <v>TS-FE-EE</v>
      </c>
    </row>
    <row r="60" spans="1:28" x14ac:dyDescent="0.25">
      <c r="A60" s="5"/>
      <c r="B60" s="5"/>
      <c r="C60" s="5"/>
      <c r="D60" s="5"/>
      <c r="E60" s="5"/>
      <c r="F60" s="5"/>
      <c r="G60" s="5"/>
      <c r="I60" s="5"/>
      <c r="J60" s="5"/>
      <c r="K60" s="5"/>
      <c r="L60" s="5"/>
      <c r="M60" s="39" t="str">
        <f>_xlfn.TEXTJOIN("-",TRUE,Table7112[[#This Row],[Cat Code]],Table7112[[#This Row],[Discipline Code]],Table7112[[#This Row],[Sub-Disc Code]])</f>
        <v>TS-FE-FD</v>
      </c>
      <c r="N60" s="38">
        <v>55</v>
      </c>
      <c r="O60" s="37" t="s">
        <v>225</v>
      </c>
      <c r="P60" s="42" t="s">
        <v>136</v>
      </c>
      <c r="Q60" s="35" t="s">
        <v>138</v>
      </c>
      <c r="R60" s="35" t="str">
        <f>_xlfn.TEXTJOIN(" ",TRUE, Table7112[[#This Row],[Cat Code]],Table7112[[#This Row],[Work Package Cat]])</f>
        <v>TS Tech - Systems &amp; Services</v>
      </c>
      <c r="S60" s="42" t="s">
        <v>162</v>
      </c>
      <c r="T60" s="36" t="str">
        <f>IF(Table7112[[#This Row],[Discipline Code]]="","",_xlfn.TEXTJOIN("-",TRUE, Table7112[[#This Row],[Cat Code]],Table7112[[#This Row],[Discipline Code]]))</f>
        <v>TS-FE</v>
      </c>
      <c r="U60" s="35" t="s">
        <v>17</v>
      </c>
      <c r="V60" s="35" t="str">
        <f>_xlfn.TEXTJOIN(" ",TRUE, Table7112[[#This Row],[Discipline Concat-Code]],Table7112[[#This Row],[Term]])</f>
        <v>TS-FE Fire</v>
      </c>
      <c r="W60" s="42" t="s">
        <v>300</v>
      </c>
      <c r="X60" s="41" t="str">
        <f>IF(Table7112[[#This Row],[Sub-Disc Code]]="","",_xlfn.TEXTJOIN("-",TRUE, Table7112[[#This Row],[Discipline Concat-Code]],Table7112[[#This Row],[Sub-Disc Code]]))</f>
        <v>TS-FE-FD</v>
      </c>
      <c r="Y60" s="35" t="s">
        <v>301</v>
      </c>
      <c r="Z60" s="35" t="str">
        <f>_xlfn.TEXTJOIN(" ",TRUE, Table7112[[#This Row],[Sub-Disc Concatc Code]],Table7112[[#This Row],[Sub-Discipline_Description]])</f>
        <v>TS-FE-FD Fire Detection System</v>
      </c>
      <c r="AA60" s="35" t="str">
        <f>_xlfn.TEXTJOIN(" | ",TRUE,Table7112[[#This Row],[Work Package Cat]],Table7112[[#This Row],[Term]],Table7112[[#This Row],[Sub-Discipline_Description]])</f>
        <v>Tech - Systems &amp; Services | Fire | Fire Detection System</v>
      </c>
      <c r="AB60" s="22" t="str">
        <f>_xlfn.TEXTJOIN("-",TRUE,Table7112[[#This Row],[Cat Code]],Table7112[[#This Row],[Discipline Code]],Table7112[[#This Row],[Sub-Disc Code]])</f>
        <v>TS-FE-FD</v>
      </c>
    </row>
    <row r="61" spans="1:28" x14ac:dyDescent="0.25">
      <c r="A61" s="5"/>
      <c r="B61" s="5"/>
      <c r="C61" s="5"/>
      <c r="D61" s="5"/>
      <c r="E61" s="5"/>
      <c r="F61" s="5"/>
      <c r="G61" s="5"/>
      <c r="I61" s="5"/>
      <c r="J61" s="5"/>
      <c r="K61" s="5"/>
      <c r="L61" s="5"/>
      <c r="M61" s="39" t="str">
        <f>_xlfn.TEXTJOIN("-",TRUE,Table7112[[#This Row],[Cat Code]],Table7112[[#This Row],[Discipline Code]],Table7112[[#This Row],[Sub-Disc Code]])</f>
        <v>TS-FE-FR</v>
      </c>
      <c r="N61" s="38">
        <v>56</v>
      </c>
      <c r="O61" s="37" t="s">
        <v>229</v>
      </c>
      <c r="P61" s="42" t="s">
        <v>136</v>
      </c>
      <c r="Q61" s="35" t="s">
        <v>138</v>
      </c>
      <c r="R61" s="35" t="str">
        <f>_xlfn.TEXTJOIN(" ",TRUE, Table7112[[#This Row],[Cat Code]],Table7112[[#This Row],[Work Package Cat]])</f>
        <v>TS Tech - Systems &amp; Services</v>
      </c>
      <c r="S61" s="42" t="s">
        <v>162</v>
      </c>
      <c r="T61" s="36" t="str">
        <f>IF(Table7112[[#This Row],[Discipline Code]]="","",_xlfn.TEXTJOIN("-",TRUE, Table7112[[#This Row],[Cat Code]],Table7112[[#This Row],[Discipline Code]]))</f>
        <v>TS-FE</v>
      </c>
      <c r="U61" s="35" t="s">
        <v>17</v>
      </c>
      <c r="V61" s="35" t="str">
        <f>_xlfn.TEXTJOIN(" ",TRUE, Table7112[[#This Row],[Discipline Concat-Code]],Table7112[[#This Row],[Term]])</f>
        <v>TS-FE Fire</v>
      </c>
      <c r="W61" s="42" t="s">
        <v>18</v>
      </c>
      <c r="X61" s="41" t="str">
        <f>IF(Table7112[[#This Row],[Sub-Disc Code]]="","",_xlfn.TEXTJOIN("-",TRUE, Table7112[[#This Row],[Discipline Concat-Code]],Table7112[[#This Row],[Sub-Disc Code]]))</f>
        <v>TS-FE-FR</v>
      </c>
      <c r="Y61" s="35" t="s">
        <v>302</v>
      </c>
      <c r="Z61" s="35" t="str">
        <f>_xlfn.TEXTJOIN(" ",TRUE, Table7112[[#This Row],[Sub-Disc Concatc Code]],Table7112[[#This Row],[Sub-Discipline_Description]])</f>
        <v>TS-FE-FR Fire Life and Safety</v>
      </c>
      <c r="AA61" s="35" t="str">
        <f>_xlfn.TEXTJOIN(" | ",TRUE,Table7112[[#This Row],[Work Package Cat]],Table7112[[#This Row],[Term]],Table7112[[#This Row],[Sub-Discipline_Description]])</f>
        <v>Tech - Systems &amp; Services | Fire | Fire Life and Safety</v>
      </c>
      <c r="AB61" s="22" t="str">
        <f>_xlfn.TEXTJOIN("-",TRUE,Table7112[[#This Row],[Cat Code]],Table7112[[#This Row],[Discipline Code]],Table7112[[#This Row],[Sub-Disc Code]])</f>
        <v>TS-FE-FR</v>
      </c>
    </row>
    <row r="62" spans="1:28" x14ac:dyDescent="0.25">
      <c r="A62" s="5"/>
      <c r="B62" s="5"/>
      <c r="C62" s="5"/>
      <c r="D62" s="5"/>
      <c r="E62" s="5"/>
      <c r="F62" s="5"/>
      <c r="G62" s="5"/>
      <c r="I62" s="5"/>
      <c r="J62" s="5"/>
      <c r="K62" s="5"/>
      <c r="L62" s="5"/>
      <c r="M62" s="39" t="str">
        <f>_xlfn.TEXTJOIN("-",TRUE,Table7112[[#This Row],[Cat Code]],Table7112[[#This Row],[Discipline Code]],Table7112[[#This Row],[Sub-Disc Code]])</f>
        <v>TS-FE-FS</v>
      </c>
      <c r="N62" s="38">
        <v>57</v>
      </c>
      <c r="O62" s="37" t="s">
        <v>234</v>
      </c>
      <c r="P62" s="42" t="s">
        <v>136</v>
      </c>
      <c r="Q62" s="35" t="s">
        <v>138</v>
      </c>
      <c r="R62" s="35" t="str">
        <f>_xlfn.TEXTJOIN(" ",TRUE, Table7112[[#This Row],[Cat Code]],Table7112[[#This Row],[Work Package Cat]])</f>
        <v>TS Tech - Systems &amp; Services</v>
      </c>
      <c r="S62" s="42" t="s">
        <v>162</v>
      </c>
      <c r="T62" s="36" t="str">
        <f>IF(Table7112[[#This Row],[Discipline Code]]="","",_xlfn.TEXTJOIN("-",TRUE, Table7112[[#This Row],[Cat Code]],Table7112[[#This Row],[Discipline Code]]))</f>
        <v>TS-FE</v>
      </c>
      <c r="U62" s="35" t="s">
        <v>17</v>
      </c>
      <c r="V62" s="35" t="str">
        <f>_xlfn.TEXTJOIN(" ",TRUE, Table7112[[#This Row],[Discipline Concat-Code]],Table7112[[#This Row],[Term]])</f>
        <v>TS-FE Fire</v>
      </c>
      <c r="W62" s="42" t="s">
        <v>303</v>
      </c>
      <c r="X62" s="41" t="str">
        <f>IF(Table7112[[#This Row],[Sub-Disc Code]]="","",_xlfn.TEXTJOIN("-",TRUE, Table7112[[#This Row],[Discipline Concat-Code]],Table7112[[#This Row],[Sub-Disc Code]]))</f>
        <v>TS-FE-FS</v>
      </c>
      <c r="Y62" s="35" t="s">
        <v>304</v>
      </c>
      <c r="Z62" s="35" t="str">
        <f>_xlfn.TEXTJOIN(" ",TRUE, Table7112[[#This Row],[Sub-Disc Concatc Code]],Table7112[[#This Row],[Sub-Discipline_Description]])</f>
        <v>TS-FE-FS Fire Systems Suppression</v>
      </c>
      <c r="AA62" s="35" t="str">
        <f>_xlfn.TEXTJOIN(" | ",TRUE,Table7112[[#This Row],[Work Package Cat]],Table7112[[#This Row],[Term]],Table7112[[#This Row],[Sub-Discipline_Description]])</f>
        <v>Tech - Systems &amp; Services | Fire | Fire Systems Suppression</v>
      </c>
      <c r="AB62" s="22" t="str">
        <f>_xlfn.TEXTJOIN("-",TRUE,Table7112[[#This Row],[Cat Code]],Table7112[[#This Row],[Discipline Code]],Table7112[[#This Row],[Sub-Disc Code]])</f>
        <v>TS-FE-FS</v>
      </c>
    </row>
    <row r="63" spans="1:28" x14ac:dyDescent="0.25">
      <c r="A63" s="5"/>
      <c r="B63" s="5"/>
      <c r="C63" s="5"/>
      <c r="D63" s="5"/>
      <c r="E63" s="5"/>
      <c r="F63" s="5"/>
      <c r="G63" s="5"/>
      <c r="I63" s="5"/>
      <c r="J63" s="5"/>
      <c r="K63" s="5"/>
      <c r="L63" s="5"/>
      <c r="M63" s="39" t="str">
        <f>_xlfn.TEXTJOIN("-",TRUE,Table7112[[#This Row],[Cat Code]],Table7112[[#This Row],[Discipline Code]],Table7112[[#This Row],[Sub-Disc Code]])</f>
        <v>TS-HY</v>
      </c>
      <c r="N63" s="38">
        <v>58</v>
      </c>
      <c r="O63" s="37" t="s">
        <v>239</v>
      </c>
      <c r="P63" s="42" t="s">
        <v>136</v>
      </c>
      <c r="Q63" s="35" t="s">
        <v>138</v>
      </c>
      <c r="R63" s="35" t="str">
        <f>_xlfn.TEXTJOIN(" ",TRUE, Table7112[[#This Row],[Cat Code]],Table7112[[#This Row],[Work Package Cat]])</f>
        <v>TS Tech - Systems &amp; Services</v>
      </c>
      <c r="S63" s="42" t="s">
        <v>166</v>
      </c>
      <c r="T63" s="36" t="str">
        <f>IF(Table7112[[#This Row],[Discipline Code]]="","",_xlfn.TEXTJOIN("-",TRUE, Table7112[[#This Row],[Cat Code]],Table7112[[#This Row],[Discipline Code]]))</f>
        <v>TS-HY</v>
      </c>
      <c r="U63" s="35" t="s">
        <v>167</v>
      </c>
      <c r="V63" s="35" t="str">
        <f>_xlfn.TEXTJOIN(" ",TRUE, Table7112[[#This Row],[Discipline Concat-Code]],Table7112[[#This Row],[Term]])</f>
        <v>TS-HY Hydraulic</v>
      </c>
      <c r="W63" s="20"/>
      <c r="X63" s="19" t="str">
        <f>IF(Table7112[[#This Row],[Sub-Disc Code]]="","",_xlfn.TEXTJOIN("-",TRUE, Table7112[[#This Row],[Discipline Concat-Code]],Table7112[[#This Row],[Sub-Disc Code]]))</f>
        <v/>
      </c>
      <c r="Y63" s="19"/>
      <c r="Z63" s="19" t="str">
        <f>_xlfn.TEXTJOIN(" ",TRUE, Table7112[[#This Row],[Sub-Disc Concatc Code]],Table7112[[#This Row],[Sub-Discipline_Description]])</f>
        <v/>
      </c>
      <c r="AA63" s="35" t="str">
        <f>_xlfn.TEXTJOIN(" | ",TRUE,Table7112[[#This Row],[Work Package Cat]],Table7112[[#This Row],[Term]],Table7112[[#This Row],[Sub-Discipline_Description]])</f>
        <v>Tech - Systems &amp; Services | Hydraulic</v>
      </c>
      <c r="AB63" s="22" t="str">
        <f>_xlfn.TEXTJOIN("-",TRUE,Table7112[[#This Row],[Cat Code]],Table7112[[#This Row],[Discipline Code]],Table7112[[#This Row],[Sub-Disc Code]])</f>
        <v>TS-HY</v>
      </c>
    </row>
    <row r="64" spans="1:28" x14ac:dyDescent="0.25">
      <c r="A64" s="5"/>
      <c r="B64" s="5"/>
      <c r="C64" s="5"/>
      <c r="D64" s="5"/>
      <c r="E64" s="5"/>
      <c r="F64" s="5"/>
      <c r="G64" s="5"/>
      <c r="I64" s="5"/>
      <c r="J64" s="5"/>
      <c r="K64" s="5"/>
      <c r="L64" s="5"/>
      <c r="M64" s="39" t="str">
        <f>_xlfn.TEXTJOIN("-",TRUE,Table7112[[#This Row],[Cat Code]],Table7112[[#This Row],[Discipline Code]],Table7112[[#This Row],[Sub-Disc Code]])</f>
        <v>TS-HY-CA</v>
      </c>
      <c r="N64" s="38">
        <v>59</v>
      </c>
      <c r="O64" s="37" t="s">
        <v>244</v>
      </c>
      <c r="P64" s="42" t="s">
        <v>136</v>
      </c>
      <c r="Q64" s="35" t="s">
        <v>138</v>
      </c>
      <c r="R64" s="35" t="str">
        <f>_xlfn.TEXTJOIN(" ",TRUE, Table7112[[#This Row],[Cat Code]],Table7112[[#This Row],[Work Package Cat]])</f>
        <v>TS Tech - Systems &amp; Services</v>
      </c>
      <c r="S64" s="42" t="s">
        <v>166</v>
      </c>
      <c r="T64" s="36" t="str">
        <f>IF(Table7112[[#This Row],[Discipline Code]]="","",_xlfn.TEXTJOIN("-",TRUE, Table7112[[#This Row],[Cat Code]],Table7112[[#This Row],[Discipline Code]]))</f>
        <v>TS-HY</v>
      </c>
      <c r="U64" s="35" t="s">
        <v>167</v>
      </c>
      <c r="V64" s="35" t="str">
        <f>_xlfn.TEXTJOIN(" ",TRUE, Table7112[[#This Row],[Discipline Concat-Code]],Table7112[[#This Row],[Term]])</f>
        <v>TS-HY Hydraulic</v>
      </c>
      <c r="W64" s="42" t="s">
        <v>1</v>
      </c>
      <c r="X64" s="41" t="str">
        <f>IF(Table7112[[#This Row],[Sub-Disc Code]]="","",_xlfn.TEXTJOIN("-",TRUE, Table7112[[#This Row],[Discipline Concat-Code]],Table7112[[#This Row],[Sub-Disc Code]]))</f>
        <v>TS-HY-CA</v>
      </c>
      <c r="Y64" s="35" t="s">
        <v>305</v>
      </c>
      <c r="Z64" s="35" t="str">
        <f>_xlfn.TEXTJOIN(" ",TRUE, Table7112[[#This Row],[Sub-Disc Concatc Code]],Table7112[[#This Row],[Sub-Discipline_Description]])</f>
        <v>TS-HY-CA Air Systems</v>
      </c>
      <c r="AA64" s="35" t="str">
        <f>_xlfn.TEXTJOIN(" | ",TRUE,Table7112[[#This Row],[Work Package Cat]],Table7112[[#This Row],[Term]],Table7112[[#This Row],[Sub-Discipline_Description]])</f>
        <v>Tech - Systems &amp; Services | Hydraulic | Air Systems</v>
      </c>
      <c r="AB64" s="22" t="str">
        <f>_xlfn.TEXTJOIN("-",TRUE,Table7112[[#This Row],[Cat Code]],Table7112[[#This Row],[Discipline Code]],Table7112[[#This Row],[Sub-Disc Code]])</f>
        <v>TS-HY-CA</v>
      </c>
    </row>
    <row r="65" spans="1:28" x14ac:dyDescent="0.25">
      <c r="A65" s="5"/>
      <c r="B65" s="5"/>
      <c r="C65" s="5"/>
      <c r="D65" s="5"/>
      <c r="E65" s="5"/>
      <c r="F65" s="5"/>
      <c r="G65" s="5"/>
      <c r="I65" s="5"/>
      <c r="J65" s="5"/>
      <c r="K65" s="5"/>
      <c r="L65" s="5"/>
      <c r="M65" s="39" t="str">
        <f>_xlfn.TEXTJOIN("-",TRUE,Table7112[[#This Row],[Cat Code]],Table7112[[#This Row],[Discipline Code]],Table7112[[#This Row],[Sub-Disc Code]])</f>
        <v>TS-HY-DR</v>
      </c>
      <c r="N65" s="38">
        <v>60</v>
      </c>
      <c r="O65" s="37" t="s">
        <v>246</v>
      </c>
      <c r="P65" s="42" t="s">
        <v>136</v>
      </c>
      <c r="Q65" s="35" t="s">
        <v>138</v>
      </c>
      <c r="R65" s="35" t="str">
        <f>_xlfn.TEXTJOIN(" ",TRUE, Table7112[[#This Row],[Cat Code]],Table7112[[#This Row],[Work Package Cat]])</f>
        <v>TS Tech - Systems &amp; Services</v>
      </c>
      <c r="S65" s="42" t="s">
        <v>166</v>
      </c>
      <c r="T65" s="36" t="str">
        <f>IF(Table7112[[#This Row],[Discipline Code]]="","",_xlfn.TEXTJOIN("-",TRUE, Table7112[[#This Row],[Cat Code]],Table7112[[#This Row],[Discipline Code]]))</f>
        <v>TS-HY</v>
      </c>
      <c r="U65" s="35" t="s">
        <v>167</v>
      </c>
      <c r="V65" s="35" t="str">
        <f>_xlfn.TEXTJOIN(" ",TRUE, Table7112[[#This Row],[Discipline Concat-Code]],Table7112[[#This Row],[Term]])</f>
        <v>TS-HY Hydraulic</v>
      </c>
      <c r="W65" s="42" t="s">
        <v>306</v>
      </c>
      <c r="X65" s="41" t="str">
        <f>IF(Table7112[[#This Row],[Sub-Disc Code]]="","",_xlfn.TEXTJOIN("-",TRUE, Table7112[[#This Row],[Discipline Concat-Code]],Table7112[[#This Row],[Sub-Disc Code]]))</f>
        <v>TS-HY-DR</v>
      </c>
      <c r="Y65" s="35" t="s">
        <v>307</v>
      </c>
      <c r="Z65" s="35" t="str">
        <f>_xlfn.TEXTJOIN(" ",TRUE, Table7112[[#This Row],[Sub-Disc Concatc Code]],Table7112[[#This Row],[Sub-Discipline_Description]])</f>
        <v>TS-HY-DR Drainage (excl. Stormwater)</v>
      </c>
      <c r="AA65" s="35" t="str">
        <f>_xlfn.TEXTJOIN(" | ",TRUE,Table7112[[#This Row],[Work Package Cat]],Table7112[[#This Row],[Term]],Table7112[[#This Row],[Sub-Discipline_Description]])</f>
        <v>Tech - Systems &amp; Services | Hydraulic | Drainage (excl. Stormwater)</v>
      </c>
      <c r="AB65" s="22" t="str">
        <f>_xlfn.TEXTJOIN("-",TRUE,Table7112[[#This Row],[Cat Code]],Table7112[[#This Row],[Discipline Code]],Table7112[[#This Row],[Sub-Disc Code]])</f>
        <v>TS-HY-DR</v>
      </c>
    </row>
    <row r="66" spans="1:28" x14ac:dyDescent="0.25">
      <c r="A66" s="5"/>
      <c r="B66" s="5"/>
      <c r="C66" s="5"/>
      <c r="D66" s="5"/>
      <c r="E66" s="5"/>
      <c r="F66" s="5"/>
      <c r="G66" s="5"/>
      <c r="I66" s="5"/>
      <c r="J66" s="5"/>
      <c r="K66" s="5"/>
      <c r="L66" s="5"/>
      <c r="M66" s="39" t="str">
        <f>_xlfn.TEXTJOIN("-",TRUE,Table7112[[#This Row],[Cat Code]],Table7112[[#This Row],[Discipline Code]],Table7112[[#This Row],[Sub-Disc Code]])</f>
        <v>TS-HY-FU</v>
      </c>
      <c r="N66" s="38">
        <v>61</v>
      </c>
      <c r="O66" s="37" t="s">
        <v>247</v>
      </c>
      <c r="P66" s="42" t="s">
        <v>136</v>
      </c>
      <c r="Q66" s="35" t="s">
        <v>138</v>
      </c>
      <c r="R66" s="35" t="str">
        <f>_xlfn.TEXTJOIN(" ",TRUE, Table7112[[#This Row],[Cat Code]],Table7112[[#This Row],[Work Package Cat]])</f>
        <v>TS Tech - Systems &amp; Services</v>
      </c>
      <c r="S66" s="42" t="s">
        <v>166</v>
      </c>
      <c r="T66" s="36" t="str">
        <f>IF(Table7112[[#This Row],[Discipline Code]]="","",_xlfn.TEXTJOIN("-",TRUE, Table7112[[#This Row],[Cat Code]],Table7112[[#This Row],[Discipline Code]]))</f>
        <v>TS-HY</v>
      </c>
      <c r="U66" s="35" t="s">
        <v>167</v>
      </c>
      <c r="V66" s="35" t="str">
        <f>_xlfn.TEXTJOIN(" ",TRUE, Table7112[[#This Row],[Discipline Concat-Code]],Table7112[[#This Row],[Term]])</f>
        <v>TS-HY Hydraulic</v>
      </c>
      <c r="W66" s="42" t="s">
        <v>308</v>
      </c>
      <c r="X66" s="41" t="str">
        <f>IF(Table7112[[#This Row],[Sub-Disc Code]]="","",_xlfn.TEXTJOIN("-",TRUE, Table7112[[#This Row],[Discipline Concat-Code]],Table7112[[#This Row],[Sub-Disc Code]]))</f>
        <v>TS-HY-FU</v>
      </c>
      <c r="Y66" s="35" t="s">
        <v>309</v>
      </c>
      <c r="Z66" s="35" t="str">
        <f>_xlfn.TEXTJOIN(" ",TRUE, Table7112[[#This Row],[Sub-Disc Concatc Code]],Table7112[[#This Row],[Sub-Discipline_Description]])</f>
        <v>TS-HY-FU Fuel Systems</v>
      </c>
      <c r="AA66" s="35" t="str">
        <f>_xlfn.TEXTJOIN(" | ",TRUE,Table7112[[#This Row],[Work Package Cat]],Table7112[[#This Row],[Term]],Table7112[[#This Row],[Sub-Discipline_Description]])</f>
        <v>Tech - Systems &amp; Services | Hydraulic | Fuel Systems</v>
      </c>
      <c r="AB66" s="22" t="str">
        <f>_xlfn.TEXTJOIN("-",TRUE,Table7112[[#This Row],[Cat Code]],Table7112[[#This Row],[Discipline Code]],Table7112[[#This Row],[Sub-Disc Code]])</f>
        <v>TS-HY-FU</v>
      </c>
    </row>
    <row r="67" spans="1:28" x14ac:dyDescent="0.25">
      <c r="A67" s="5"/>
      <c r="B67" s="5"/>
      <c r="C67" s="5"/>
      <c r="D67" s="5"/>
      <c r="E67" s="5"/>
      <c r="F67" s="5"/>
      <c r="G67" s="5"/>
      <c r="I67" s="5"/>
      <c r="J67" s="5"/>
      <c r="K67" s="5"/>
      <c r="L67" s="5"/>
      <c r="M67" s="39" t="str">
        <f>_xlfn.TEXTJOIN("-",TRUE,Table7112[[#This Row],[Cat Code]],Table7112[[#This Row],[Discipline Code]],Table7112[[#This Row],[Sub-Disc Code]])</f>
        <v>TS-HY-GA</v>
      </c>
      <c r="N67" s="38">
        <v>62</v>
      </c>
      <c r="O67" s="37" t="s">
        <v>250</v>
      </c>
      <c r="P67" s="42" t="s">
        <v>136</v>
      </c>
      <c r="Q67" s="35" t="s">
        <v>138</v>
      </c>
      <c r="R67" s="35" t="str">
        <f>_xlfn.TEXTJOIN(" ",TRUE, Table7112[[#This Row],[Cat Code]],Table7112[[#This Row],[Work Package Cat]])</f>
        <v>TS Tech - Systems &amp; Services</v>
      </c>
      <c r="S67" s="42" t="s">
        <v>166</v>
      </c>
      <c r="T67" s="36" t="str">
        <f>IF(Table7112[[#This Row],[Discipline Code]]="","",_xlfn.TEXTJOIN("-",TRUE, Table7112[[#This Row],[Cat Code]],Table7112[[#This Row],[Discipline Code]]))</f>
        <v>TS-HY</v>
      </c>
      <c r="U67" s="35" t="s">
        <v>167</v>
      </c>
      <c r="V67" s="35" t="str">
        <f>_xlfn.TEXTJOIN(" ",TRUE, Table7112[[#This Row],[Discipline Concat-Code]],Table7112[[#This Row],[Term]])</f>
        <v>TS-HY Hydraulic</v>
      </c>
      <c r="W67" s="42" t="s">
        <v>310</v>
      </c>
      <c r="X67" s="41" t="str">
        <f>IF(Table7112[[#This Row],[Sub-Disc Code]]="","",_xlfn.TEXTJOIN("-",TRUE, Table7112[[#This Row],[Discipline Concat-Code]],Table7112[[#This Row],[Sub-Disc Code]]))</f>
        <v>TS-HY-GA</v>
      </c>
      <c r="Y67" s="35" t="s">
        <v>311</v>
      </c>
      <c r="Z67" s="35" t="str">
        <f>_xlfn.TEXTJOIN(" ",TRUE, Table7112[[#This Row],[Sub-Disc Concatc Code]],Table7112[[#This Row],[Sub-Discipline_Description]])</f>
        <v>TS-HY-GA Gas Systems</v>
      </c>
      <c r="AA67" s="35" t="str">
        <f>_xlfn.TEXTJOIN(" | ",TRUE,Table7112[[#This Row],[Work Package Cat]],Table7112[[#This Row],[Term]],Table7112[[#This Row],[Sub-Discipline_Description]])</f>
        <v>Tech - Systems &amp; Services | Hydraulic | Gas Systems</v>
      </c>
      <c r="AB67" s="22" t="str">
        <f>_xlfn.TEXTJOIN("-",TRUE,Table7112[[#This Row],[Cat Code]],Table7112[[#This Row],[Discipline Code]],Table7112[[#This Row],[Sub-Disc Code]])</f>
        <v>TS-HY-GA</v>
      </c>
    </row>
    <row r="68" spans="1:28" x14ac:dyDescent="0.25">
      <c r="A68" s="5"/>
      <c r="B68" s="5"/>
      <c r="C68" s="5"/>
      <c r="D68" s="5"/>
      <c r="E68" s="5"/>
      <c r="F68" s="5"/>
      <c r="G68" s="5"/>
      <c r="I68" s="5"/>
      <c r="J68" s="5"/>
      <c r="K68" s="5"/>
      <c r="L68" s="5"/>
      <c r="M68" s="39" t="str">
        <f>_xlfn.TEXTJOIN("-",TRUE,Table7112[[#This Row],[Cat Code]],Table7112[[#This Row],[Discipline Code]],Table7112[[#This Row],[Sub-Disc Code]])</f>
        <v>TS-HY-PU</v>
      </c>
      <c r="N68" s="38">
        <v>63</v>
      </c>
      <c r="O68" s="37" t="s">
        <v>253</v>
      </c>
      <c r="P68" s="42" t="s">
        <v>136</v>
      </c>
      <c r="Q68" s="35" t="s">
        <v>138</v>
      </c>
      <c r="R68" s="35" t="str">
        <f>_xlfn.TEXTJOIN(" ",TRUE, Table7112[[#This Row],[Cat Code]],Table7112[[#This Row],[Work Package Cat]])</f>
        <v>TS Tech - Systems &amp; Services</v>
      </c>
      <c r="S68" s="42" t="s">
        <v>166</v>
      </c>
      <c r="T68" s="36" t="str">
        <f>IF(Table7112[[#This Row],[Discipline Code]]="","",_xlfn.TEXTJOIN("-",TRUE, Table7112[[#This Row],[Cat Code]],Table7112[[#This Row],[Discipline Code]]))</f>
        <v>TS-HY</v>
      </c>
      <c r="U68" s="35" t="s">
        <v>167</v>
      </c>
      <c r="V68" s="35" t="str">
        <f>_xlfn.TEXTJOIN(" ",TRUE, Table7112[[#This Row],[Discipline Concat-Code]],Table7112[[#This Row],[Term]])</f>
        <v>TS-HY Hydraulic</v>
      </c>
      <c r="W68" s="42" t="s">
        <v>312</v>
      </c>
      <c r="X68" s="41" t="str">
        <f>IF(Table7112[[#This Row],[Sub-Disc Code]]="","",_xlfn.TEXTJOIN("-",TRUE, Table7112[[#This Row],[Discipline Concat-Code]],Table7112[[#This Row],[Sub-Disc Code]]))</f>
        <v>TS-HY-PU</v>
      </c>
      <c r="Y68" s="35" t="s">
        <v>313</v>
      </c>
      <c r="Z68" s="35" t="str">
        <f>_xlfn.TEXTJOIN(" ",TRUE, Table7112[[#This Row],[Sub-Disc Concatc Code]],Table7112[[#This Row],[Sub-Discipline_Description]])</f>
        <v>TS-HY-PU Plumbing</v>
      </c>
      <c r="AA68" s="35" t="str">
        <f>_xlfn.TEXTJOIN(" | ",TRUE,Table7112[[#This Row],[Work Package Cat]],Table7112[[#This Row],[Term]],Table7112[[#This Row],[Sub-Discipline_Description]])</f>
        <v>Tech - Systems &amp; Services | Hydraulic | Plumbing</v>
      </c>
      <c r="AB68" s="22" t="str">
        <f>_xlfn.TEXTJOIN("-",TRUE,Table7112[[#This Row],[Cat Code]],Table7112[[#This Row],[Discipline Code]],Table7112[[#This Row],[Sub-Disc Code]])</f>
        <v>TS-HY-PU</v>
      </c>
    </row>
    <row r="69" spans="1:28" x14ac:dyDescent="0.25">
      <c r="A69" s="5"/>
      <c r="B69" s="5"/>
      <c r="C69" s="5"/>
      <c r="D69" s="5"/>
      <c r="E69" s="5"/>
      <c r="F69" s="5"/>
      <c r="G69" s="5"/>
      <c r="I69" s="5"/>
      <c r="J69" s="5"/>
      <c r="K69" s="5"/>
      <c r="L69" s="5"/>
      <c r="M69" s="39" t="str">
        <f>_xlfn.TEXTJOIN("-",TRUE,Table7112[[#This Row],[Cat Code]],Table7112[[#This Row],[Discipline Code]],Table7112[[#This Row],[Sub-Disc Code]])</f>
        <v>TS-HY-WS</v>
      </c>
      <c r="N69" s="38">
        <v>64</v>
      </c>
      <c r="O69" s="37" t="s">
        <v>256</v>
      </c>
      <c r="P69" s="42" t="s">
        <v>136</v>
      </c>
      <c r="Q69" s="35" t="s">
        <v>138</v>
      </c>
      <c r="R69" s="35" t="str">
        <f>_xlfn.TEXTJOIN(" ",TRUE, Table7112[[#This Row],[Cat Code]],Table7112[[#This Row],[Work Package Cat]])</f>
        <v>TS Tech - Systems &amp; Services</v>
      </c>
      <c r="S69" s="42" t="s">
        <v>166</v>
      </c>
      <c r="T69" s="36" t="str">
        <f>IF(Table7112[[#This Row],[Discipline Code]]="","",_xlfn.TEXTJOIN("-",TRUE, Table7112[[#This Row],[Cat Code]],Table7112[[#This Row],[Discipline Code]]))</f>
        <v>TS-HY</v>
      </c>
      <c r="U69" s="35" t="s">
        <v>167</v>
      </c>
      <c r="V69" s="35" t="str">
        <f>_xlfn.TEXTJOIN(" ",TRUE, Table7112[[#This Row],[Discipline Concat-Code]],Table7112[[#This Row],[Term]])</f>
        <v>TS-HY Hydraulic</v>
      </c>
      <c r="W69" s="42" t="s">
        <v>314</v>
      </c>
      <c r="X69" s="41" t="str">
        <f>IF(Table7112[[#This Row],[Sub-Disc Code]]="","",_xlfn.TEXTJOIN("-",TRUE, Table7112[[#This Row],[Discipline Concat-Code]],Table7112[[#This Row],[Sub-Disc Code]]))</f>
        <v>TS-HY-WS</v>
      </c>
      <c r="Y69" s="35" t="s">
        <v>315</v>
      </c>
      <c r="Z69" s="35" t="str">
        <f>_xlfn.TEXTJOIN(" ",TRUE, Table7112[[#This Row],[Sub-Disc Concatc Code]],Table7112[[#This Row],[Sub-Discipline_Description]])</f>
        <v>TS-HY-WS Water Systems</v>
      </c>
      <c r="AA69" s="35" t="str">
        <f>_xlfn.TEXTJOIN(" | ",TRUE,Table7112[[#This Row],[Work Package Cat]],Table7112[[#This Row],[Term]],Table7112[[#This Row],[Sub-Discipline_Description]])</f>
        <v>Tech - Systems &amp; Services | Hydraulic | Water Systems</v>
      </c>
      <c r="AB69" s="22" t="str">
        <f>_xlfn.TEXTJOIN("-",TRUE,Table7112[[#This Row],[Cat Code]],Table7112[[#This Row],[Discipline Code]],Table7112[[#This Row],[Sub-Disc Code]])</f>
        <v>TS-HY-WS</v>
      </c>
    </row>
    <row r="70" spans="1:28" x14ac:dyDescent="0.25">
      <c r="A70" s="5"/>
      <c r="B70" s="5"/>
      <c r="C70" s="5"/>
      <c r="D70" s="5"/>
      <c r="E70" s="5"/>
      <c r="F70" s="5"/>
      <c r="G70" s="5"/>
      <c r="I70" s="5"/>
      <c r="J70" s="5"/>
      <c r="K70" s="5"/>
      <c r="L70" s="5"/>
      <c r="M70" s="39" t="str">
        <f>_xlfn.TEXTJOIN("-",TRUE,Table7112[[#This Row],[Cat Code]],Table7112[[#This Row],[Discipline Code]],Table7112[[#This Row],[Sub-Disc Code]])</f>
        <v>TS-HY-WW</v>
      </c>
      <c r="N70" s="38">
        <v>65</v>
      </c>
      <c r="O70" s="37" t="s">
        <v>259</v>
      </c>
      <c r="P70" s="42" t="s">
        <v>136</v>
      </c>
      <c r="Q70" s="35" t="s">
        <v>138</v>
      </c>
      <c r="R70" s="35" t="str">
        <f>_xlfn.TEXTJOIN(" ",TRUE, Table7112[[#This Row],[Cat Code]],Table7112[[#This Row],[Work Package Cat]])</f>
        <v>TS Tech - Systems &amp; Services</v>
      </c>
      <c r="S70" s="42" t="s">
        <v>166</v>
      </c>
      <c r="T70" s="36" t="str">
        <f>IF(Table7112[[#This Row],[Discipline Code]]="","",_xlfn.TEXTJOIN("-",TRUE, Table7112[[#This Row],[Cat Code]],Table7112[[#This Row],[Discipline Code]]))</f>
        <v>TS-HY</v>
      </c>
      <c r="U70" s="35" t="s">
        <v>167</v>
      </c>
      <c r="V70" s="35" t="str">
        <f>_xlfn.TEXTJOIN(" ",TRUE, Table7112[[#This Row],[Discipline Concat-Code]],Table7112[[#This Row],[Term]])</f>
        <v>TS-HY Hydraulic</v>
      </c>
      <c r="W70" s="42" t="s">
        <v>316</v>
      </c>
      <c r="X70" s="41" t="str">
        <f>IF(Table7112[[#This Row],[Sub-Disc Code]]="","",_xlfn.TEXTJOIN("-",TRUE, Table7112[[#This Row],[Discipline Concat-Code]],Table7112[[#This Row],[Sub-Disc Code]]))</f>
        <v>TS-HY-WW</v>
      </c>
      <c r="Y70" s="35" t="s">
        <v>317</v>
      </c>
      <c r="Z70" s="35" t="str">
        <f>_xlfn.TEXTJOIN(" ",TRUE, Table7112[[#This Row],[Sub-Disc Concatc Code]],Table7112[[#This Row],[Sub-Discipline_Description]])</f>
        <v>TS-HY-WW Sewer Systems</v>
      </c>
      <c r="AA70" s="35" t="str">
        <f>_xlfn.TEXTJOIN(" | ",TRUE,Table7112[[#This Row],[Work Package Cat]],Table7112[[#This Row],[Term]],Table7112[[#This Row],[Sub-Discipline_Description]])</f>
        <v>Tech - Systems &amp; Services | Hydraulic | Sewer Systems</v>
      </c>
      <c r="AB70" s="22" t="str">
        <f>_xlfn.TEXTJOIN("-",TRUE,Table7112[[#This Row],[Cat Code]],Table7112[[#This Row],[Discipline Code]],Table7112[[#This Row],[Sub-Disc Code]])</f>
        <v>TS-HY-WW</v>
      </c>
    </row>
    <row r="71" spans="1:28" x14ac:dyDescent="0.25">
      <c r="A71" s="5"/>
      <c r="B71" s="5"/>
      <c r="C71" s="5"/>
      <c r="D71" s="5"/>
      <c r="E71" s="5"/>
      <c r="F71" s="5"/>
      <c r="G71" s="5"/>
      <c r="I71" s="5"/>
      <c r="J71" s="5"/>
      <c r="K71" s="5"/>
      <c r="L71" s="5"/>
      <c r="M71" s="39" t="str">
        <f>_xlfn.TEXTJOIN("-",TRUE,Table7112[[#This Row],[Cat Code]],Table7112[[#This Row],[Discipline Code]],Table7112[[#This Row],[Sub-Disc Code]])</f>
        <v>TS-ME</v>
      </c>
      <c r="N71" s="38">
        <v>66</v>
      </c>
      <c r="O71" s="37" t="s">
        <v>262</v>
      </c>
      <c r="P71" s="42" t="s">
        <v>136</v>
      </c>
      <c r="Q71" s="35" t="s">
        <v>138</v>
      </c>
      <c r="R71" s="35" t="str">
        <f>_xlfn.TEXTJOIN(" ",TRUE, Table7112[[#This Row],[Cat Code]],Table7112[[#This Row],[Work Package Cat]])</f>
        <v>TS Tech - Systems &amp; Services</v>
      </c>
      <c r="S71" s="42" t="s">
        <v>169</v>
      </c>
      <c r="T71" s="36" t="str">
        <f>IF(Table7112[[#This Row],[Discipline Code]]="","",_xlfn.TEXTJOIN("-",TRUE, Table7112[[#This Row],[Cat Code]],Table7112[[#This Row],[Discipline Code]]))</f>
        <v>TS-ME</v>
      </c>
      <c r="U71" s="35" t="s">
        <v>170</v>
      </c>
      <c r="V71" s="35" t="str">
        <f>_xlfn.TEXTJOIN(" ",TRUE, Table7112[[#This Row],[Discipline Concat-Code]],Table7112[[#This Row],[Term]])</f>
        <v>TS-ME Mechanical</v>
      </c>
      <c r="W71" s="20"/>
      <c r="X71" s="19" t="str">
        <f>IF(Table7112[[#This Row],[Sub-Disc Code]]="","",_xlfn.TEXTJOIN("-",TRUE, Table7112[[#This Row],[Discipline Concat-Code]],Table7112[[#This Row],[Sub-Disc Code]]))</f>
        <v/>
      </c>
      <c r="Y71" s="19"/>
      <c r="Z71" s="19" t="str">
        <f>_xlfn.TEXTJOIN(" ",TRUE, Table7112[[#This Row],[Sub-Disc Concatc Code]],Table7112[[#This Row],[Sub-Discipline_Description]])</f>
        <v/>
      </c>
      <c r="AA71" s="35" t="str">
        <f>_xlfn.TEXTJOIN(" | ",TRUE,Table7112[[#This Row],[Work Package Cat]],Table7112[[#This Row],[Term]],Table7112[[#This Row],[Sub-Discipline_Description]])</f>
        <v>Tech - Systems &amp; Services | Mechanical</v>
      </c>
      <c r="AB71" s="22" t="str">
        <f>_xlfn.TEXTJOIN("-",TRUE,Table7112[[#This Row],[Cat Code]],Table7112[[#This Row],[Discipline Code]],Table7112[[#This Row],[Sub-Disc Code]])</f>
        <v>TS-ME</v>
      </c>
    </row>
    <row r="72" spans="1:28" x14ac:dyDescent="0.25">
      <c r="A72" s="5"/>
      <c r="B72" s="5"/>
      <c r="C72" s="5"/>
      <c r="D72" s="5"/>
      <c r="E72" s="5"/>
      <c r="F72" s="5"/>
      <c r="G72" s="5"/>
      <c r="I72" s="5"/>
      <c r="J72" s="5"/>
      <c r="K72" s="5"/>
      <c r="L72" s="5"/>
      <c r="M72" s="39" t="str">
        <f>_xlfn.TEXTJOIN("-",TRUE,Table7112[[#This Row],[Cat Code]],Table7112[[#This Row],[Discipline Code]],Table7112[[#This Row],[Sub-Disc Code]])</f>
        <v>TS-ME-FQ</v>
      </c>
      <c r="N72" s="38">
        <v>67</v>
      </c>
      <c r="O72" s="37" t="s">
        <v>265</v>
      </c>
      <c r="P72" s="42" t="s">
        <v>136</v>
      </c>
      <c r="Q72" s="35" t="s">
        <v>138</v>
      </c>
      <c r="R72" s="35" t="str">
        <f>_xlfn.TEXTJOIN(" ",TRUE, Table7112[[#This Row],[Cat Code]],Table7112[[#This Row],[Work Package Cat]])</f>
        <v>TS Tech - Systems &amp; Services</v>
      </c>
      <c r="S72" s="42" t="s">
        <v>169</v>
      </c>
      <c r="T72" s="36" t="str">
        <f>IF(Table7112[[#This Row],[Discipline Code]]="","",_xlfn.TEXTJOIN("-",TRUE, Table7112[[#This Row],[Cat Code]],Table7112[[#This Row],[Discipline Code]]))</f>
        <v>TS-ME</v>
      </c>
      <c r="U72" s="35" t="s">
        <v>170</v>
      </c>
      <c r="V72" s="35" t="str">
        <f>_xlfn.TEXTJOIN(" ",TRUE, Table7112[[#This Row],[Discipline Concat-Code]],Table7112[[#This Row],[Term]])</f>
        <v>TS-ME Mechanical</v>
      </c>
      <c r="W72" s="42" t="s">
        <v>318</v>
      </c>
      <c r="X72" s="41" t="str">
        <f>IF(Table7112[[#This Row],[Sub-Disc Code]]="","",_xlfn.TEXTJOIN("-",TRUE, Table7112[[#This Row],[Discipline Concat-Code]],Table7112[[#This Row],[Sub-Disc Code]]))</f>
        <v>TS-ME-FQ</v>
      </c>
      <c r="Y72" s="35" t="s">
        <v>319</v>
      </c>
      <c r="Z72" s="35" t="str">
        <f>_xlfn.TEXTJOIN(" ",TRUE, Table7112[[#This Row],[Sub-Disc Concatc Code]],Table7112[[#This Row],[Sub-Discipline_Description]])</f>
        <v>TS-ME-FQ Fixed Plant &amp; Equipment</v>
      </c>
      <c r="AA72" s="35" t="str">
        <f>_xlfn.TEXTJOIN(" | ",TRUE,Table7112[[#This Row],[Work Package Cat]],Table7112[[#This Row],[Term]],Table7112[[#This Row],[Sub-Discipline_Description]])</f>
        <v>Tech - Systems &amp; Services | Mechanical | Fixed Plant &amp; Equipment</v>
      </c>
      <c r="AB72" s="22" t="str">
        <f>_xlfn.TEXTJOIN("-",TRUE,Table7112[[#This Row],[Cat Code]],Table7112[[#This Row],[Discipline Code]],Table7112[[#This Row],[Sub-Disc Code]])</f>
        <v>TS-ME-FQ</v>
      </c>
    </row>
    <row r="73" spans="1:28" x14ac:dyDescent="0.25">
      <c r="A73" s="5"/>
      <c r="B73" s="5"/>
      <c r="C73" s="5"/>
      <c r="D73" s="5"/>
      <c r="E73" s="5"/>
      <c r="F73" s="5"/>
      <c r="G73" s="5"/>
      <c r="I73" s="5"/>
      <c r="J73" s="5"/>
      <c r="K73" s="5"/>
      <c r="L73" s="5"/>
      <c r="M73" s="39" t="str">
        <f>_xlfn.TEXTJOIN("-",TRUE,Table7112[[#This Row],[Cat Code]],Table7112[[#This Row],[Discipline Code]],Table7112[[#This Row],[Sub-Disc Code]])</f>
        <v>TS-ME-MQ</v>
      </c>
      <c r="N73" s="38">
        <v>68</v>
      </c>
      <c r="O73" s="37" t="s">
        <v>320</v>
      </c>
      <c r="P73" s="42" t="s">
        <v>136</v>
      </c>
      <c r="Q73" s="35" t="s">
        <v>138</v>
      </c>
      <c r="R73" s="35" t="str">
        <f>_xlfn.TEXTJOIN(" ",TRUE, Table7112[[#This Row],[Cat Code]],Table7112[[#This Row],[Work Package Cat]])</f>
        <v>TS Tech - Systems &amp; Services</v>
      </c>
      <c r="S73" s="42" t="s">
        <v>169</v>
      </c>
      <c r="T73" s="36" t="str">
        <f>IF(Table7112[[#This Row],[Discipline Code]]="","",_xlfn.TEXTJOIN("-",TRUE, Table7112[[#This Row],[Cat Code]],Table7112[[#This Row],[Discipline Code]]))</f>
        <v>TS-ME</v>
      </c>
      <c r="U73" s="35" t="s">
        <v>170</v>
      </c>
      <c r="V73" s="35" t="str">
        <f>_xlfn.TEXTJOIN(" ",TRUE, Table7112[[#This Row],[Discipline Concat-Code]],Table7112[[#This Row],[Term]])</f>
        <v>TS-ME Mechanical</v>
      </c>
      <c r="W73" s="42" t="s">
        <v>321</v>
      </c>
      <c r="X73" s="41" t="str">
        <f>IF(Table7112[[#This Row],[Sub-Disc Code]]="","",_xlfn.TEXTJOIN("-",TRUE, Table7112[[#This Row],[Discipline Concat-Code]],Table7112[[#This Row],[Sub-Disc Code]]))</f>
        <v>TS-ME-MQ</v>
      </c>
      <c r="Y73" s="35" t="s">
        <v>322</v>
      </c>
      <c r="Z73" s="35" t="str">
        <f>_xlfn.TEXTJOIN(" ",TRUE, Table7112[[#This Row],[Sub-Disc Concatc Code]],Table7112[[#This Row],[Sub-Discipline_Description]])</f>
        <v>TS-ME-MQ Mobile Plant &amp; Equipment</v>
      </c>
      <c r="AA73" s="35" t="str">
        <f>_xlfn.TEXTJOIN(" | ",TRUE,Table7112[[#This Row],[Work Package Cat]],Table7112[[#This Row],[Term]],Table7112[[#This Row],[Sub-Discipline_Description]])</f>
        <v>Tech - Systems &amp; Services | Mechanical | Mobile Plant &amp; Equipment</v>
      </c>
      <c r="AB73" s="22" t="str">
        <f>_xlfn.TEXTJOIN("-",TRUE,Table7112[[#This Row],[Cat Code]],Table7112[[#This Row],[Discipline Code]],Table7112[[#This Row],[Sub-Disc Code]])</f>
        <v>TS-ME-MQ</v>
      </c>
    </row>
    <row r="74" spans="1:28" x14ac:dyDescent="0.25">
      <c r="A74" s="5"/>
      <c r="B74" s="5"/>
      <c r="C74" s="5"/>
      <c r="D74" s="5"/>
      <c r="E74" s="5"/>
      <c r="F74" s="5"/>
      <c r="G74" s="5"/>
      <c r="I74" s="5"/>
      <c r="J74" s="5"/>
      <c r="K74" s="5"/>
      <c r="L74" s="5"/>
      <c r="M74" s="39" t="str">
        <f>_xlfn.TEXTJOIN("-",TRUE,Table7112[[#This Row],[Cat Code]],Table7112[[#This Row],[Discipline Code]],Table7112[[#This Row],[Sub-Disc Code]])</f>
        <v>TS-ME-TR</v>
      </c>
      <c r="N74" s="38">
        <v>69</v>
      </c>
      <c r="O74" s="37" t="s">
        <v>323</v>
      </c>
      <c r="P74" s="42" t="s">
        <v>136</v>
      </c>
      <c r="Q74" s="35" t="s">
        <v>138</v>
      </c>
      <c r="R74" s="35" t="str">
        <f>_xlfn.TEXTJOIN(" ",TRUE, Table7112[[#This Row],[Cat Code]],Table7112[[#This Row],[Work Package Cat]])</f>
        <v>TS Tech - Systems &amp; Services</v>
      </c>
      <c r="S74" s="42" t="s">
        <v>169</v>
      </c>
      <c r="T74" s="36" t="str">
        <f>IF(Table7112[[#This Row],[Discipline Code]]="","",_xlfn.TEXTJOIN("-",TRUE, Table7112[[#This Row],[Cat Code]],Table7112[[#This Row],[Discipline Code]]))</f>
        <v>TS-ME</v>
      </c>
      <c r="U74" s="35" t="s">
        <v>170</v>
      </c>
      <c r="V74" s="35" t="str">
        <f>_xlfn.TEXTJOIN(" ",TRUE, Table7112[[#This Row],[Discipline Concat-Code]],Table7112[[#This Row],[Term]])</f>
        <v>TS-ME Mechanical</v>
      </c>
      <c r="W74" s="20" t="s">
        <v>200</v>
      </c>
      <c r="X74" s="19" t="str">
        <f>IF(Table7112[[#This Row],[Sub-Disc Code]]="","",_xlfn.TEXTJOIN("-",TRUE, Table7112[[#This Row],[Discipline Concat-Code]],Table7112[[#This Row],[Sub-Disc Code]]))</f>
        <v>TS-ME-TR</v>
      </c>
      <c r="Y74" s="19" t="s">
        <v>64</v>
      </c>
      <c r="Z74" s="19" t="str">
        <f>_xlfn.TEXTJOIN(" ",TRUE, Table7112[[#This Row],[Sub-Disc Concatc Code]],Table7112[[#This Row],[Sub-Discipline_Description]])</f>
        <v>TS-ME-TR Transportation</v>
      </c>
      <c r="AA74" s="35" t="str">
        <f>_xlfn.TEXTJOIN(" | ",TRUE,Table7112[[#This Row],[Work Package Cat]],Table7112[[#This Row],[Term]],Table7112[[#This Row],[Sub-Discipline_Description]])</f>
        <v>Tech - Systems &amp; Services | Mechanical | Transportation</v>
      </c>
      <c r="AB74" s="22" t="str">
        <f>_xlfn.TEXTJOIN("-",TRUE,Table7112[[#This Row],[Cat Code]],Table7112[[#This Row],[Discipline Code]],Table7112[[#This Row],[Sub-Disc Code]])</f>
        <v>TS-ME-TR</v>
      </c>
    </row>
    <row r="75" spans="1:28" x14ac:dyDescent="0.25">
      <c r="A75" s="5"/>
      <c r="B75" s="5"/>
      <c r="C75" s="5"/>
      <c r="D75" s="5"/>
      <c r="E75" s="5"/>
      <c r="F75" s="5"/>
      <c r="G75" s="5"/>
      <c r="I75" s="5"/>
      <c r="J75" s="5"/>
      <c r="K75" s="5"/>
      <c r="L75" s="5"/>
      <c r="M75" s="39" t="str">
        <f>_xlfn.TEXTJOIN("-",TRUE,Table7112[[#This Row],[Cat Code]],Table7112[[#This Row],[Discipline Code]],Table7112[[#This Row],[Sub-Disc Code]])</f>
        <v>TS-ME-VA</v>
      </c>
      <c r="N75" s="38">
        <v>70</v>
      </c>
      <c r="O75" s="37" t="s">
        <v>324</v>
      </c>
      <c r="P75" s="42" t="s">
        <v>136</v>
      </c>
      <c r="Q75" s="35" t="s">
        <v>138</v>
      </c>
      <c r="R75" s="35" t="str">
        <f>_xlfn.TEXTJOIN(" ",TRUE, Table7112[[#This Row],[Cat Code]],Table7112[[#This Row],[Work Package Cat]])</f>
        <v>TS Tech - Systems &amp; Services</v>
      </c>
      <c r="S75" s="42" t="s">
        <v>169</v>
      </c>
      <c r="T75" s="36" t="str">
        <f>IF(Table7112[[#This Row],[Discipline Code]]="","",_xlfn.TEXTJOIN("-",TRUE, Table7112[[#This Row],[Cat Code]],Table7112[[#This Row],[Discipline Code]]))</f>
        <v>TS-ME</v>
      </c>
      <c r="U75" s="35" t="s">
        <v>170</v>
      </c>
      <c r="V75" s="35" t="str">
        <f>_xlfn.TEXTJOIN(" ",TRUE, Table7112[[#This Row],[Discipline Concat-Code]],Table7112[[#This Row],[Term]])</f>
        <v>TS-ME Mechanical</v>
      </c>
      <c r="W75" s="42" t="s">
        <v>325</v>
      </c>
      <c r="X75" s="41" t="str">
        <f>IF(Table7112[[#This Row],[Sub-Disc Code]]="","",_xlfn.TEXTJOIN("-",TRUE, Table7112[[#This Row],[Discipline Concat-Code]],Table7112[[#This Row],[Sub-Disc Code]]))</f>
        <v>TS-ME-VA</v>
      </c>
      <c r="Y75" s="35" t="s">
        <v>326</v>
      </c>
      <c r="Z75" s="35" t="str">
        <f>_xlfn.TEXTJOIN(" ",TRUE, Table7112[[#This Row],[Sub-Disc Concatc Code]],Table7112[[#This Row],[Sub-Discipline_Description]])</f>
        <v>TS-ME-VA HVAC Systems</v>
      </c>
      <c r="AA75" s="35" t="str">
        <f>_xlfn.TEXTJOIN(" | ",TRUE,Table7112[[#This Row],[Work Package Cat]],Table7112[[#This Row],[Term]],Table7112[[#This Row],[Sub-Discipline_Description]])</f>
        <v>Tech - Systems &amp; Services | Mechanical | HVAC Systems</v>
      </c>
      <c r="AB75" s="22" t="str">
        <f>_xlfn.TEXTJOIN("-",TRUE,Table7112[[#This Row],[Cat Code]],Table7112[[#This Row],[Discipline Code]],Table7112[[#This Row],[Sub-Disc Code]])</f>
        <v>TS-ME-VA</v>
      </c>
    </row>
    <row r="76" spans="1:28" x14ac:dyDescent="0.25">
      <c r="A76" s="5"/>
      <c r="B76" s="5"/>
      <c r="C76" s="5"/>
      <c r="D76" s="5"/>
      <c r="E76" s="5"/>
      <c r="F76" s="5"/>
      <c r="G76" s="5"/>
      <c r="I76" s="5"/>
      <c r="J76" s="5"/>
      <c r="K76" s="5"/>
      <c r="L76" s="5"/>
      <c r="M76" s="39" t="str">
        <f>_xlfn.TEXTJOIN("-",TRUE,Table7112[[#This Row],[Cat Code]],Table7112[[#This Row],[Discipline Code]],Table7112[[#This Row],[Sub-Disc Code]])</f>
        <v>TS-ME-VT</v>
      </c>
      <c r="N76" s="38">
        <v>71</v>
      </c>
      <c r="O76" s="37" t="s">
        <v>327</v>
      </c>
      <c r="P76" s="42" t="s">
        <v>136</v>
      </c>
      <c r="Q76" s="35" t="s">
        <v>138</v>
      </c>
      <c r="R76" s="35" t="str">
        <f>_xlfn.TEXTJOIN(" ",TRUE, Table7112[[#This Row],[Cat Code]],Table7112[[#This Row],[Work Package Cat]])</f>
        <v>TS Tech - Systems &amp; Services</v>
      </c>
      <c r="S76" s="42" t="s">
        <v>169</v>
      </c>
      <c r="T76" s="36" t="str">
        <f>IF(Table7112[[#This Row],[Discipline Code]]="","",_xlfn.TEXTJOIN("-",TRUE, Table7112[[#This Row],[Cat Code]],Table7112[[#This Row],[Discipline Code]]))</f>
        <v>TS-ME</v>
      </c>
      <c r="U76" s="35" t="s">
        <v>170</v>
      </c>
      <c r="V76" s="35" t="str">
        <f>_xlfn.TEXTJOIN(" ",TRUE, Table7112[[#This Row],[Discipline Concat-Code]],Table7112[[#This Row],[Term]])</f>
        <v>TS-ME Mechanical</v>
      </c>
      <c r="W76" s="42" t="s">
        <v>328</v>
      </c>
      <c r="X76" s="41" t="str">
        <f>IF(Table7112[[#This Row],[Sub-Disc Code]]="","",_xlfn.TEXTJOIN("-",TRUE, Table7112[[#This Row],[Discipline Concat-Code]],Table7112[[#This Row],[Sub-Disc Code]]))</f>
        <v>TS-ME-VT</v>
      </c>
      <c r="Y76" s="35" t="s">
        <v>329</v>
      </c>
      <c r="Z76" s="35" t="str">
        <f>_xlfn.TEXTJOIN(" ",TRUE, Table7112[[#This Row],[Sub-Disc Concatc Code]],Table7112[[#This Row],[Sub-Discipline_Description]])</f>
        <v>TS-ME-VT Vertical Transportation</v>
      </c>
      <c r="AA76" s="35" t="str">
        <f>_xlfn.TEXTJOIN(" | ",TRUE,Table7112[[#This Row],[Work Package Cat]],Table7112[[#This Row],[Term]],Table7112[[#This Row],[Sub-Discipline_Description]])</f>
        <v>Tech - Systems &amp; Services | Mechanical | Vertical Transportation</v>
      </c>
      <c r="AB76" s="22" t="str">
        <f>_xlfn.TEXTJOIN("-",TRUE,Table7112[[#This Row],[Cat Code]],Table7112[[#This Row],[Discipline Code]],Table7112[[#This Row],[Sub-Disc Code]])</f>
        <v>TS-ME-VT</v>
      </c>
    </row>
    <row r="77" spans="1:28" x14ac:dyDescent="0.25">
      <c r="A77" s="5"/>
      <c r="B77" s="5"/>
      <c r="C77" s="5"/>
      <c r="D77" s="5"/>
      <c r="E77" s="5"/>
      <c r="F77" s="5"/>
      <c r="G77" s="5"/>
      <c r="I77" s="5"/>
      <c r="J77" s="5"/>
      <c r="K77" s="5"/>
      <c r="L77" s="5"/>
      <c r="M77" s="39" t="str">
        <f>_xlfn.TEXTJOIN("-",TRUE,Table7112[[#This Row],[Cat Code]],Table7112[[#This Row],[Discipline Code]],Table7112[[#This Row],[Sub-Disc Code]])</f>
        <v>TS-SG</v>
      </c>
      <c r="N77" s="38">
        <v>72</v>
      </c>
      <c r="O77" s="37" t="s">
        <v>330</v>
      </c>
      <c r="P77" s="42" t="s">
        <v>136</v>
      </c>
      <c r="Q77" s="35" t="s">
        <v>138</v>
      </c>
      <c r="R77" s="35" t="str">
        <f>_xlfn.TEXTJOIN(" ",TRUE, Table7112[[#This Row],[Cat Code]],Table7112[[#This Row],[Work Package Cat]])</f>
        <v>TS Tech - Systems &amp; Services</v>
      </c>
      <c r="S77" s="42" t="s">
        <v>174</v>
      </c>
      <c r="T77" s="36" t="str">
        <f>IF(Table7112[[#This Row],[Discipline Code]]="","",_xlfn.TEXTJOIN("-",TRUE, Table7112[[#This Row],[Cat Code]],Table7112[[#This Row],[Discipline Code]]))</f>
        <v>TS-SG</v>
      </c>
      <c r="U77" s="35" t="s">
        <v>175</v>
      </c>
      <c r="V77" s="35" t="str">
        <f>_xlfn.TEXTJOIN(" ",TRUE, Table7112[[#This Row],[Discipline Concat-Code]],Table7112[[#This Row],[Term]])</f>
        <v>TS-SG Signalling &amp; Control</v>
      </c>
      <c r="W77" s="20"/>
      <c r="X77" s="19" t="str">
        <f>IF(Table7112[[#This Row],[Sub-Disc Code]]="","",_xlfn.TEXTJOIN("-",TRUE, Table7112[[#This Row],[Discipline Concat-Code]],Table7112[[#This Row],[Sub-Disc Code]]))</f>
        <v/>
      </c>
      <c r="Y77" s="19"/>
      <c r="Z77" s="19" t="str">
        <f>_xlfn.TEXTJOIN(" ",TRUE, Table7112[[#This Row],[Sub-Disc Concatc Code]],Table7112[[#This Row],[Sub-Discipline_Description]])</f>
        <v/>
      </c>
      <c r="AA77" s="35" t="str">
        <f>_xlfn.TEXTJOIN(" | ",TRUE,Table7112[[#This Row],[Work Package Cat]],Table7112[[#This Row],[Term]],Table7112[[#This Row],[Sub-Discipline_Description]])</f>
        <v>Tech - Systems &amp; Services | Signalling &amp; Control</v>
      </c>
      <c r="AB77" s="22" t="str">
        <f>_xlfn.TEXTJOIN("-",TRUE,Table7112[[#This Row],[Cat Code]],Table7112[[#This Row],[Discipline Code]],Table7112[[#This Row],[Sub-Disc Code]])</f>
        <v>TS-SG</v>
      </c>
    </row>
    <row r="78" spans="1:28" x14ac:dyDescent="0.25">
      <c r="A78" s="5"/>
      <c r="B78" s="5"/>
      <c r="C78" s="5"/>
      <c r="D78" s="5"/>
      <c r="E78" s="5"/>
      <c r="F78" s="5"/>
      <c r="G78" s="5"/>
      <c r="I78" s="5"/>
      <c r="J78" s="5"/>
      <c r="K78" s="5"/>
      <c r="L78" s="5"/>
      <c r="M78" s="39" t="str">
        <f>_xlfn.TEXTJOIN("-",TRUE,Table7112[[#This Row],[Cat Code]],Table7112[[#This Row],[Discipline Code]],Table7112[[#This Row],[Sub-Disc Code]])</f>
        <v>TS-SG-CS</v>
      </c>
      <c r="N78" s="38">
        <v>73</v>
      </c>
      <c r="O78" s="37" t="s">
        <v>331</v>
      </c>
      <c r="P78" s="42" t="s">
        <v>136</v>
      </c>
      <c r="Q78" s="35" t="s">
        <v>138</v>
      </c>
      <c r="R78" s="35" t="str">
        <f>_xlfn.TEXTJOIN(" ",TRUE, Table7112[[#This Row],[Cat Code]],Table7112[[#This Row],[Work Package Cat]])</f>
        <v>TS Tech - Systems &amp; Services</v>
      </c>
      <c r="S78" s="42" t="s">
        <v>174</v>
      </c>
      <c r="T78" s="36" t="str">
        <f>IF(Table7112[[#This Row],[Discipline Code]]="","",_xlfn.TEXTJOIN("-",TRUE, Table7112[[#This Row],[Cat Code]],Table7112[[#This Row],[Discipline Code]]))</f>
        <v>TS-SG</v>
      </c>
      <c r="U78" s="35" t="s">
        <v>175</v>
      </c>
      <c r="V78" s="35" t="str">
        <f>_xlfn.TEXTJOIN(" ",TRUE, Table7112[[#This Row],[Discipline Concat-Code]],Table7112[[#This Row],[Term]])</f>
        <v>TS-SG Signalling &amp; Control</v>
      </c>
      <c r="W78" s="42" t="s">
        <v>332</v>
      </c>
      <c r="X78" s="41" t="str">
        <f>IF(Table7112[[#This Row],[Sub-Disc Code]]="","",_xlfn.TEXTJOIN("-",TRUE, Table7112[[#This Row],[Discipline Concat-Code]],Table7112[[#This Row],[Sub-Disc Code]]))</f>
        <v>TS-SG-CS</v>
      </c>
      <c r="Y78" s="35" t="s">
        <v>333</v>
      </c>
      <c r="Z78" s="35" t="str">
        <f>_xlfn.TEXTJOIN(" ",TRUE, Table7112[[#This Row],[Sub-Disc Concatc Code]],Table7112[[#This Row],[Sub-Discipline_Description]])</f>
        <v xml:space="preserve">TS-SG-CS Control Systems </v>
      </c>
      <c r="AA78" s="35" t="str">
        <f>_xlfn.TEXTJOIN(" | ",TRUE,Table7112[[#This Row],[Work Package Cat]],Table7112[[#This Row],[Term]],Table7112[[#This Row],[Sub-Discipline_Description]])</f>
        <v xml:space="preserve">Tech - Systems &amp; Services | Signalling &amp; Control | Control Systems </v>
      </c>
      <c r="AB78" s="22" t="str">
        <f>_xlfn.TEXTJOIN("-",TRUE,Table7112[[#This Row],[Cat Code]],Table7112[[#This Row],[Discipline Code]],Table7112[[#This Row],[Sub-Disc Code]])</f>
        <v>TS-SG-CS</v>
      </c>
    </row>
    <row r="79" spans="1:28" x14ac:dyDescent="0.25">
      <c r="A79" s="5"/>
      <c r="B79" s="5"/>
      <c r="C79" s="5"/>
      <c r="D79" s="5"/>
      <c r="E79" s="5"/>
      <c r="F79" s="5"/>
      <c r="G79" s="5"/>
      <c r="I79" s="5"/>
      <c r="J79" s="5"/>
      <c r="K79" s="5"/>
      <c r="L79" s="5"/>
      <c r="M79" s="39" t="str">
        <f>_xlfn.TEXTJOIN("-",TRUE,Table7112[[#This Row],[Cat Code]],Table7112[[#This Row],[Discipline Code]],Table7112[[#This Row],[Sub-Disc Code]])</f>
        <v>TS-SG-GD</v>
      </c>
      <c r="N79" s="38">
        <v>74</v>
      </c>
      <c r="O79" s="37" t="s">
        <v>334</v>
      </c>
      <c r="P79" s="42" t="s">
        <v>136</v>
      </c>
      <c r="Q79" s="35" t="s">
        <v>138</v>
      </c>
      <c r="R79" s="35" t="str">
        <f>_xlfn.TEXTJOIN(" ",TRUE, Table7112[[#This Row],[Cat Code]],Table7112[[#This Row],[Work Package Cat]])</f>
        <v>TS Tech - Systems &amp; Services</v>
      </c>
      <c r="S79" s="42" t="s">
        <v>174</v>
      </c>
      <c r="T79" s="36" t="str">
        <f>IF(Table7112[[#This Row],[Discipline Code]]="","",_xlfn.TEXTJOIN("-",TRUE, Table7112[[#This Row],[Cat Code]],Table7112[[#This Row],[Discipline Code]]))</f>
        <v>TS-SG</v>
      </c>
      <c r="U79" s="35" t="s">
        <v>175</v>
      </c>
      <c r="V79" s="35" t="str">
        <f>_xlfn.TEXTJOIN(" ",TRUE, Table7112[[#This Row],[Discipline Concat-Code]],Table7112[[#This Row],[Term]])</f>
        <v>TS-SG Signalling &amp; Control</v>
      </c>
      <c r="W79" s="42" t="s">
        <v>335</v>
      </c>
      <c r="X79" s="41" t="str">
        <f>IF(Table7112[[#This Row],[Sub-Disc Code]]="","",_xlfn.TEXTJOIN("-",TRUE, Table7112[[#This Row],[Discipline Concat-Code]],Table7112[[#This Row],[Sub-Disc Code]]))</f>
        <v>TS-SG-GD</v>
      </c>
      <c r="Y79" s="35" t="s">
        <v>336</v>
      </c>
      <c r="Z79" s="35" t="str">
        <f>_xlfn.TEXTJOIN(" ",TRUE, Table7112[[#This Row],[Sub-Disc Concatc Code]],Table7112[[#This Row],[Sub-Discipline_Description]])</f>
        <v>TS-SG-GD Guidance &amp; Delineation Systems</v>
      </c>
      <c r="AA79" s="35" t="str">
        <f>_xlfn.TEXTJOIN(" | ",TRUE,Table7112[[#This Row],[Work Package Cat]],Table7112[[#This Row],[Term]],Table7112[[#This Row],[Sub-Discipline_Description]])</f>
        <v>Tech - Systems &amp; Services | Signalling &amp; Control | Guidance &amp; Delineation Systems</v>
      </c>
      <c r="AB79" s="22" t="str">
        <f>_xlfn.TEXTJOIN("-",TRUE,Table7112[[#This Row],[Cat Code]],Table7112[[#This Row],[Discipline Code]],Table7112[[#This Row],[Sub-Disc Code]])</f>
        <v>TS-SG-GD</v>
      </c>
    </row>
    <row r="80" spans="1:28" x14ac:dyDescent="0.25">
      <c r="A80" s="5"/>
      <c r="B80" s="5"/>
      <c r="C80" s="5"/>
      <c r="D80" s="5"/>
      <c r="E80" s="5"/>
      <c r="F80" s="5"/>
      <c r="G80" s="5"/>
      <c r="I80" s="5"/>
      <c r="J80" s="5"/>
      <c r="K80" s="5"/>
      <c r="L80" s="5"/>
      <c r="M80" s="39" t="str">
        <f>_xlfn.TEXTJOIN("-",TRUE,Table7112[[#This Row],[Cat Code]],Table7112[[#This Row],[Discipline Code]],Table7112[[#This Row],[Sub-Disc Code]])</f>
        <v>TS-SG-NS</v>
      </c>
      <c r="N80" s="38">
        <v>75</v>
      </c>
      <c r="O80" s="37" t="s">
        <v>337</v>
      </c>
      <c r="P80" s="42" t="s">
        <v>136</v>
      </c>
      <c r="Q80" s="35" t="s">
        <v>138</v>
      </c>
      <c r="R80" s="35" t="str">
        <f>_xlfn.TEXTJOIN(" ",TRUE, Table7112[[#This Row],[Cat Code]],Table7112[[#This Row],[Work Package Cat]])</f>
        <v>TS Tech - Systems &amp; Services</v>
      </c>
      <c r="S80" s="42" t="s">
        <v>174</v>
      </c>
      <c r="T80" s="36" t="str">
        <f>IF(Table7112[[#This Row],[Discipline Code]]="","",_xlfn.TEXTJOIN("-",TRUE, Table7112[[#This Row],[Cat Code]],Table7112[[#This Row],[Discipline Code]]))</f>
        <v>TS-SG</v>
      </c>
      <c r="U80" s="35" t="s">
        <v>175</v>
      </c>
      <c r="V80" s="35" t="str">
        <f>_xlfn.TEXTJOIN(" ",TRUE, Table7112[[#This Row],[Discipline Concat-Code]],Table7112[[#This Row],[Term]])</f>
        <v>TS-SG Signalling &amp; Control</v>
      </c>
      <c r="W80" s="42" t="s">
        <v>338</v>
      </c>
      <c r="X80" s="41" t="str">
        <f>IF(Table7112[[#This Row],[Sub-Disc Code]]="","",_xlfn.TEXTJOIN("-",TRUE, Table7112[[#This Row],[Discipline Concat-Code]],Table7112[[#This Row],[Sub-Disc Code]]))</f>
        <v>TS-SG-NS</v>
      </c>
      <c r="Y80" s="35" t="s">
        <v>339</v>
      </c>
      <c r="Z80" s="35" t="str">
        <f>_xlfn.TEXTJOIN(" ",TRUE, Table7112[[#This Row],[Sub-Disc Concatc Code]],Table7112[[#This Row],[Sub-Discipline_Description]])</f>
        <v>TS-SG-NS Navigation Systems</v>
      </c>
      <c r="AA80" s="35" t="str">
        <f>_xlfn.TEXTJOIN(" | ",TRUE,Table7112[[#This Row],[Work Package Cat]],Table7112[[#This Row],[Term]],Table7112[[#This Row],[Sub-Discipline_Description]])</f>
        <v>Tech - Systems &amp; Services | Signalling &amp; Control | Navigation Systems</v>
      </c>
      <c r="AB80" s="22" t="str">
        <f>_xlfn.TEXTJOIN("-",TRUE,Table7112[[#This Row],[Cat Code]],Table7112[[#This Row],[Discipline Code]],Table7112[[#This Row],[Sub-Disc Code]])</f>
        <v>TS-SG-NS</v>
      </c>
    </row>
    <row r="81" spans="1:28" x14ac:dyDescent="0.25">
      <c r="A81" s="5"/>
      <c r="B81" s="5"/>
      <c r="C81" s="5"/>
      <c r="D81" s="5"/>
      <c r="E81" s="5"/>
      <c r="F81" s="5"/>
      <c r="G81" s="5"/>
      <c r="I81" s="5"/>
      <c r="J81" s="5"/>
      <c r="K81" s="5"/>
      <c r="L81" s="5"/>
      <c r="M81" s="39" t="str">
        <f>_xlfn.TEXTJOIN("-",TRUE,Table7112[[#This Row],[Cat Code]],Table7112[[#This Row],[Discipline Code]],Table7112[[#This Row],[Sub-Disc Code]])</f>
        <v>TS-SG-SE</v>
      </c>
      <c r="N81" s="38">
        <v>76</v>
      </c>
      <c r="O81" s="37" t="s">
        <v>340</v>
      </c>
      <c r="P81" s="42" t="s">
        <v>136</v>
      </c>
      <c r="Q81" s="35" t="s">
        <v>138</v>
      </c>
      <c r="R81" s="35" t="str">
        <f>_xlfn.TEXTJOIN(" ",TRUE, Table7112[[#This Row],[Cat Code]],Table7112[[#This Row],[Work Package Cat]])</f>
        <v>TS Tech - Systems &amp; Services</v>
      </c>
      <c r="S81" s="42" t="s">
        <v>174</v>
      </c>
      <c r="T81" s="36" t="str">
        <f>IF(Table7112[[#This Row],[Discipline Code]]="","",_xlfn.TEXTJOIN("-",TRUE, Table7112[[#This Row],[Cat Code]],Table7112[[#This Row],[Discipline Code]]))</f>
        <v>TS-SG</v>
      </c>
      <c r="U81" s="35" t="s">
        <v>175</v>
      </c>
      <c r="V81" s="35" t="str">
        <f>_xlfn.TEXTJOIN(" ",TRUE, Table7112[[#This Row],[Discipline Concat-Code]],Table7112[[#This Row],[Term]])</f>
        <v>TS-SG Signalling &amp; Control</v>
      </c>
      <c r="W81" s="42" t="s">
        <v>341</v>
      </c>
      <c r="X81" s="41" t="str">
        <f>IF(Table7112[[#This Row],[Sub-Disc Code]]="","",_xlfn.TEXTJOIN("-",TRUE, Table7112[[#This Row],[Discipline Concat-Code]],Table7112[[#This Row],[Sub-Disc Code]]))</f>
        <v>TS-SG-SE</v>
      </c>
      <c r="Y81" s="35" t="s">
        <v>342</v>
      </c>
      <c r="Z81" s="35" t="str">
        <f>_xlfn.TEXTJOIN(" ",TRUE, Table7112[[#This Row],[Sub-Disc Concatc Code]],Table7112[[#This Row],[Sub-Discipline_Description]])</f>
        <v>TS-SG-SE Signalling Systems</v>
      </c>
      <c r="AA81" s="35" t="str">
        <f>_xlfn.TEXTJOIN(" | ",TRUE,Table7112[[#This Row],[Work Package Cat]],Table7112[[#This Row],[Term]],Table7112[[#This Row],[Sub-Discipline_Description]])</f>
        <v>Tech - Systems &amp; Services | Signalling &amp; Control | Signalling Systems</v>
      </c>
      <c r="AB81" s="22" t="str">
        <f>_xlfn.TEXTJOIN("-",TRUE,Table7112[[#This Row],[Cat Code]],Table7112[[#This Row],[Discipline Code]],Table7112[[#This Row],[Sub-Disc Code]])</f>
        <v>TS-SG-SE</v>
      </c>
    </row>
    <row r="82" spans="1:28" x14ac:dyDescent="0.25">
      <c r="A82" s="5"/>
      <c r="B82" s="5"/>
      <c r="C82" s="5"/>
      <c r="D82" s="5"/>
      <c r="E82" s="5"/>
      <c r="F82" s="5"/>
      <c r="G82" s="5"/>
      <c r="I82" s="5"/>
      <c r="J82" s="5"/>
      <c r="K82" s="5"/>
      <c r="L82" s="5"/>
      <c r="M82" s="39" t="str">
        <f>_xlfn.TEXTJOIN("-",TRUE,Table7112[[#This Row],[Cat Code]],Table7112[[#This Row],[Discipline Code]],Table7112[[#This Row],[Sub-Disc Code]])</f>
        <v>TS-SG-TT</v>
      </c>
      <c r="N82" s="38">
        <v>77</v>
      </c>
      <c r="O82" s="37" t="s">
        <v>343</v>
      </c>
      <c r="P82" s="42" t="s">
        <v>136</v>
      </c>
      <c r="Q82" s="35" t="s">
        <v>138</v>
      </c>
      <c r="R82" s="35" t="str">
        <f>_xlfn.TEXTJOIN(" ",TRUE, Table7112[[#This Row],[Cat Code]],Table7112[[#This Row],[Work Package Cat]])</f>
        <v>TS Tech - Systems &amp; Services</v>
      </c>
      <c r="S82" s="42" t="s">
        <v>174</v>
      </c>
      <c r="T82" s="36" t="str">
        <f>IF(Table7112[[#This Row],[Discipline Code]]="","",_xlfn.TEXTJOIN("-",TRUE, Table7112[[#This Row],[Cat Code]],Table7112[[#This Row],[Discipline Code]]))</f>
        <v>TS-SG</v>
      </c>
      <c r="U82" s="35" t="s">
        <v>175</v>
      </c>
      <c r="V82" s="35" t="str">
        <f>_xlfn.TEXTJOIN(" ",TRUE, Table7112[[#This Row],[Discipline Concat-Code]],Table7112[[#This Row],[Term]])</f>
        <v>TS-SG Signalling &amp; Control</v>
      </c>
      <c r="W82" s="42" t="s">
        <v>344</v>
      </c>
      <c r="X82" s="41" t="str">
        <f>IF(Table7112[[#This Row],[Sub-Disc Code]]="","",_xlfn.TEXTJOIN("-",TRUE, Table7112[[#This Row],[Discipline Concat-Code]],Table7112[[#This Row],[Sub-Disc Code]]))</f>
        <v>TS-SG-TT</v>
      </c>
      <c r="Y82" s="35" t="s">
        <v>345</v>
      </c>
      <c r="Z82" s="35" t="str">
        <f>_xlfn.TEXTJOIN(" ",TRUE, Table7112[[#This Row],[Sub-Disc Concatc Code]],Table7112[[#This Row],[Sub-Discipline_Description]])</f>
        <v>TS-SG-TT Intelligent Transport Systems</v>
      </c>
      <c r="AA82" s="35" t="str">
        <f>_xlfn.TEXTJOIN(" | ",TRUE,Table7112[[#This Row],[Work Package Cat]],Table7112[[#This Row],[Term]],Table7112[[#This Row],[Sub-Discipline_Description]])</f>
        <v>Tech - Systems &amp; Services | Signalling &amp; Control | Intelligent Transport Systems</v>
      </c>
      <c r="AB82" s="22" t="str">
        <f>_xlfn.TEXTJOIN("-",TRUE,Table7112[[#This Row],[Cat Code]],Table7112[[#This Row],[Discipline Code]],Table7112[[#This Row],[Sub-Disc Code]])</f>
        <v>TS-SG-TT</v>
      </c>
    </row>
    <row r="83" spans="1:28" x14ac:dyDescent="0.25">
      <c r="A83" s="5"/>
      <c r="B83" s="5"/>
      <c r="C83" s="5"/>
      <c r="D83" s="5"/>
      <c r="E83" s="5"/>
      <c r="F83" s="5"/>
      <c r="G83" s="5"/>
      <c r="I83" s="5"/>
      <c r="J83" s="5"/>
      <c r="K83" s="5"/>
      <c r="L83" s="5"/>
      <c r="M83" s="39" t="str">
        <f>_xlfn.TEXTJOIN("-",TRUE,Table7112[[#This Row],[Cat Code]],Table7112[[#This Row],[Discipline Code]],Table7112[[#This Row],[Sub-Disc Code]])</f>
        <v>TS-TE</v>
      </c>
      <c r="N83" s="38">
        <v>78</v>
      </c>
      <c r="O83" s="37" t="s">
        <v>346</v>
      </c>
      <c r="P83" s="42" t="s">
        <v>136</v>
      </c>
      <c r="Q83" s="35" t="s">
        <v>138</v>
      </c>
      <c r="R83" s="35" t="str">
        <f>_xlfn.TEXTJOIN(" ",TRUE, Table7112[[#This Row],[Cat Code]],Table7112[[#This Row],[Work Package Cat]])</f>
        <v>TS Tech - Systems &amp; Services</v>
      </c>
      <c r="S83" s="42" t="s">
        <v>57</v>
      </c>
      <c r="T83" s="36" t="str">
        <f>IF(Table7112[[#This Row],[Discipline Code]]="","",_xlfn.TEXTJOIN("-",TRUE, Table7112[[#This Row],[Cat Code]],Table7112[[#This Row],[Discipline Code]]))</f>
        <v>TS-TE</v>
      </c>
      <c r="U83" s="35" t="s">
        <v>179</v>
      </c>
      <c r="V83" s="35" t="str">
        <f>_xlfn.TEXTJOIN(" ",TRUE, Table7112[[#This Row],[Discipline Concat-Code]],Table7112[[#This Row],[Term]])</f>
        <v xml:space="preserve">TS-TE Technology </v>
      </c>
      <c r="W83" s="20"/>
      <c r="X83" s="19" t="str">
        <f>IF(Table7112[[#This Row],[Sub-Disc Code]]="","",_xlfn.TEXTJOIN("-",TRUE, Table7112[[#This Row],[Discipline Concat-Code]],Table7112[[#This Row],[Sub-Disc Code]]))</f>
        <v/>
      </c>
      <c r="Y83" s="19"/>
      <c r="Z83" s="19" t="str">
        <f>_xlfn.TEXTJOIN(" ",TRUE, Table7112[[#This Row],[Sub-Disc Concatc Code]],Table7112[[#This Row],[Sub-Discipline_Description]])</f>
        <v/>
      </c>
      <c r="AA83" s="35" t="str">
        <f>_xlfn.TEXTJOIN(" | ",TRUE,Table7112[[#This Row],[Work Package Cat]],Table7112[[#This Row],[Term]],Table7112[[#This Row],[Sub-Discipline_Description]])</f>
        <v xml:space="preserve">Tech - Systems &amp; Services | Technology </v>
      </c>
      <c r="AB83" s="22" t="str">
        <f>_xlfn.TEXTJOIN("-",TRUE,Table7112[[#This Row],[Cat Code]],Table7112[[#This Row],[Discipline Code]],Table7112[[#This Row],[Sub-Disc Code]])</f>
        <v>TS-TE</v>
      </c>
    </row>
    <row r="84" spans="1:28" x14ac:dyDescent="0.25">
      <c r="A84" s="5"/>
      <c r="B84" s="5"/>
      <c r="C84" s="5"/>
      <c r="D84" s="5"/>
      <c r="E84" s="5"/>
      <c r="F84" s="5"/>
      <c r="G84" s="5"/>
      <c r="I84" s="5"/>
      <c r="J84" s="5"/>
      <c r="K84" s="5"/>
      <c r="L84" s="5"/>
      <c r="M84" s="39" t="str">
        <f>_xlfn.TEXTJOIN("-",TRUE,Table7112[[#This Row],[Cat Code]],Table7112[[#This Row],[Discipline Code]],Table7112[[#This Row],[Sub-Disc Code]])</f>
        <v>TS-TE-CN</v>
      </c>
      <c r="N84" s="38">
        <v>79</v>
      </c>
      <c r="O84" s="37" t="s">
        <v>347</v>
      </c>
      <c r="P84" s="42" t="s">
        <v>136</v>
      </c>
      <c r="Q84" s="35" t="s">
        <v>138</v>
      </c>
      <c r="R84" s="35" t="str">
        <f>_xlfn.TEXTJOIN(" ",TRUE, Table7112[[#This Row],[Cat Code]],Table7112[[#This Row],[Work Package Cat]])</f>
        <v>TS Tech - Systems &amp; Services</v>
      </c>
      <c r="S84" s="42" t="s">
        <v>57</v>
      </c>
      <c r="T84" s="36" t="str">
        <f>IF(Table7112[[#This Row],[Discipline Code]]="","",_xlfn.TEXTJOIN("-",TRUE, Table7112[[#This Row],[Cat Code]],Table7112[[#This Row],[Discipline Code]]))</f>
        <v>TS-TE</v>
      </c>
      <c r="U84" s="35" t="s">
        <v>179</v>
      </c>
      <c r="V84" s="35" t="str">
        <f>_xlfn.TEXTJOIN(" ",TRUE, Table7112[[#This Row],[Discipline Concat-Code]],Table7112[[#This Row],[Term]])</f>
        <v xml:space="preserve">TS-TE Technology </v>
      </c>
      <c r="W84" s="42" t="s">
        <v>6</v>
      </c>
      <c r="X84" s="41" t="str">
        <f>IF(Table7112[[#This Row],[Sub-Disc Code]]="","",_xlfn.TEXTJOIN("-",TRUE, Table7112[[#This Row],[Discipline Concat-Code]],Table7112[[#This Row],[Sub-Disc Code]]))</f>
        <v>TS-TE-CN</v>
      </c>
      <c r="Y84" s="35" t="s">
        <v>348</v>
      </c>
      <c r="Z84" s="35" t="str">
        <f>_xlfn.TEXTJOIN(" ",TRUE, Table7112[[#This Row],[Sub-Disc Concatc Code]],Table7112[[#This Row],[Sub-Discipline_Description]])</f>
        <v>TS-TE-CN Condition Monitoring System</v>
      </c>
      <c r="AA84" s="35" t="str">
        <f>_xlfn.TEXTJOIN(" | ",TRUE,Table7112[[#This Row],[Work Package Cat]],Table7112[[#This Row],[Term]],Table7112[[#This Row],[Sub-Discipline_Description]])</f>
        <v>Tech - Systems &amp; Services | Technology  | Condition Monitoring System</v>
      </c>
      <c r="AB84" s="22" t="str">
        <f>_xlfn.TEXTJOIN("-",TRUE,Table7112[[#This Row],[Cat Code]],Table7112[[#This Row],[Discipline Code]],Table7112[[#This Row],[Sub-Disc Code]])</f>
        <v>TS-TE-CN</v>
      </c>
    </row>
    <row r="85" spans="1:28" x14ac:dyDescent="0.25">
      <c r="A85" s="5"/>
      <c r="B85" s="5"/>
      <c r="C85" s="5"/>
      <c r="D85" s="5"/>
      <c r="E85" s="5"/>
      <c r="F85" s="5"/>
      <c r="G85" s="5"/>
      <c r="I85" s="5"/>
      <c r="J85" s="5"/>
      <c r="K85" s="5"/>
      <c r="L85" s="5"/>
      <c r="M85" s="39" t="str">
        <f>_xlfn.TEXTJOIN("-",TRUE,Table7112[[#This Row],[Cat Code]],Table7112[[#This Row],[Discipline Code]],Table7112[[#This Row],[Sub-Disc Code]])</f>
        <v>TS-TE-HW</v>
      </c>
      <c r="N85" s="38">
        <v>80</v>
      </c>
      <c r="O85" s="37" t="s">
        <v>349</v>
      </c>
      <c r="P85" s="42" t="s">
        <v>136</v>
      </c>
      <c r="Q85" s="35" t="s">
        <v>138</v>
      </c>
      <c r="R85" s="35" t="str">
        <f>_xlfn.TEXTJOIN(" ",TRUE, Table7112[[#This Row],[Cat Code]],Table7112[[#This Row],[Work Package Cat]])</f>
        <v>TS Tech - Systems &amp; Services</v>
      </c>
      <c r="S85" s="42" t="s">
        <v>57</v>
      </c>
      <c r="T85" s="36" t="str">
        <f>IF(Table7112[[#This Row],[Discipline Code]]="","",_xlfn.TEXTJOIN("-",TRUE, Table7112[[#This Row],[Cat Code]],Table7112[[#This Row],[Discipline Code]]))</f>
        <v>TS-TE</v>
      </c>
      <c r="U85" s="35" t="s">
        <v>179</v>
      </c>
      <c r="V85" s="35" t="str">
        <f>_xlfn.TEXTJOIN(" ",TRUE, Table7112[[#This Row],[Discipline Concat-Code]],Table7112[[#This Row],[Term]])</f>
        <v xml:space="preserve">TS-TE Technology </v>
      </c>
      <c r="W85" s="42" t="s">
        <v>350</v>
      </c>
      <c r="X85" s="41" t="str">
        <f>IF(Table7112[[#This Row],[Sub-Disc Code]]="","",_xlfn.TEXTJOIN("-",TRUE, Table7112[[#This Row],[Discipline Concat-Code]],Table7112[[#This Row],[Sub-Disc Code]]))</f>
        <v>TS-TE-HW</v>
      </c>
      <c r="Y85" s="35" t="s">
        <v>351</v>
      </c>
      <c r="Z85" s="35" t="str">
        <f>_xlfn.TEXTJOIN(" ",TRUE, Table7112[[#This Row],[Sub-Disc Concatc Code]],Table7112[[#This Row],[Sub-Discipline_Description]])</f>
        <v>TS-TE-HW Hardware</v>
      </c>
      <c r="AA85" s="35" t="str">
        <f>_xlfn.TEXTJOIN(" | ",TRUE,Table7112[[#This Row],[Work Package Cat]],Table7112[[#This Row],[Term]],Table7112[[#This Row],[Sub-Discipline_Description]])</f>
        <v>Tech - Systems &amp; Services | Technology  | Hardware</v>
      </c>
      <c r="AB85" s="22" t="str">
        <f>_xlfn.TEXTJOIN("-",TRUE,Table7112[[#This Row],[Cat Code]],Table7112[[#This Row],[Discipline Code]],Table7112[[#This Row],[Sub-Disc Code]])</f>
        <v>TS-TE-HW</v>
      </c>
    </row>
    <row r="86" spans="1:28" x14ac:dyDescent="0.25">
      <c r="A86" s="5"/>
      <c r="B86" s="5"/>
      <c r="C86" s="5"/>
      <c r="D86" s="5"/>
      <c r="E86" s="5"/>
      <c r="F86" s="5"/>
      <c r="G86" s="5"/>
      <c r="I86" s="5"/>
      <c r="J86" s="5"/>
      <c r="K86" s="5"/>
      <c r="L86" s="5"/>
      <c r="M86" s="39" t="str">
        <f>_xlfn.TEXTJOIN("-",TRUE,Table7112[[#This Row],[Cat Code]],Table7112[[#This Row],[Discipline Code]],Table7112[[#This Row],[Sub-Disc Code]])</f>
        <v>TS-TE-IM</v>
      </c>
      <c r="N86" s="38">
        <v>81</v>
      </c>
      <c r="O86" s="37" t="s">
        <v>352</v>
      </c>
      <c r="P86" s="42" t="s">
        <v>136</v>
      </c>
      <c r="Q86" s="35" t="s">
        <v>138</v>
      </c>
      <c r="R86" s="35" t="str">
        <f>_xlfn.TEXTJOIN(" ",TRUE, Table7112[[#This Row],[Cat Code]],Table7112[[#This Row],[Work Package Cat]])</f>
        <v>TS Tech - Systems &amp; Services</v>
      </c>
      <c r="S86" s="42" t="s">
        <v>57</v>
      </c>
      <c r="T86" s="36" t="str">
        <f>IF(Table7112[[#This Row],[Discipline Code]]="","",_xlfn.TEXTJOIN("-",TRUE, Table7112[[#This Row],[Cat Code]],Table7112[[#This Row],[Discipline Code]]))</f>
        <v>TS-TE</v>
      </c>
      <c r="U86" s="35" t="s">
        <v>179</v>
      </c>
      <c r="V86" s="35" t="str">
        <f>_xlfn.TEXTJOIN(" ",TRUE, Table7112[[#This Row],[Discipline Concat-Code]],Table7112[[#This Row],[Term]])</f>
        <v xml:space="preserve">TS-TE Technology </v>
      </c>
      <c r="W86" s="42" t="s">
        <v>353</v>
      </c>
      <c r="X86" s="41" t="str">
        <f>IF(Table7112[[#This Row],[Sub-Disc Code]]="","",_xlfn.TEXTJOIN("-",TRUE, Table7112[[#This Row],[Discipline Concat-Code]],Table7112[[#This Row],[Sub-Disc Code]]))</f>
        <v>TS-TE-IM</v>
      </c>
      <c r="Y86" s="35" t="s">
        <v>354</v>
      </c>
      <c r="Z86" s="35" t="str">
        <f>_xlfn.TEXTJOIN(" ",TRUE, Table7112[[#This Row],[Sub-Disc Concatc Code]],Table7112[[#This Row],[Sub-Discipline_Description]])</f>
        <v>TS-TE-IM Instrumentation and Monitoring</v>
      </c>
      <c r="AA86" s="35" t="str">
        <f>_xlfn.TEXTJOIN(" | ",TRUE,Table7112[[#This Row],[Work Package Cat]],Table7112[[#This Row],[Term]],Table7112[[#This Row],[Sub-Discipline_Description]])</f>
        <v>Tech - Systems &amp; Services | Technology  | Instrumentation and Monitoring</v>
      </c>
      <c r="AB86" s="22" t="str">
        <f>_xlfn.TEXTJOIN("-",TRUE,Table7112[[#This Row],[Cat Code]],Table7112[[#This Row],[Discipline Code]],Table7112[[#This Row],[Sub-Disc Code]])</f>
        <v>TS-TE-IM</v>
      </c>
    </row>
    <row r="87" spans="1:28" x14ac:dyDescent="0.25">
      <c r="A87" s="5"/>
      <c r="B87" s="5"/>
      <c r="C87" s="5"/>
      <c r="D87" s="5"/>
      <c r="E87" s="5"/>
      <c r="F87" s="5"/>
      <c r="G87" s="5"/>
      <c r="I87" s="5"/>
      <c r="J87" s="5"/>
      <c r="K87" s="5"/>
      <c r="L87" s="5"/>
      <c r="M87" s="39" t="str">
        <f>_xlfn.TEXTJOIN("-",TRUE,Table7112[[#This Row],[Cat Code]],Table7112[[#This Row],[Discipline Code]],Table7112[[#This Row],[Sub-Disc Code]])</f>
        <v>TS-TE-PI</v>
      </c>
      <c r="N87" s="38">
        <v>82</v>
      </c>
      <c r="O87" s="37" t="s">
        <v>355</v>
      </c>
      <c r="P87" s="42" t="s">
        <v>136</v>
      </c>
      <c r="Q87" s="35" t="s">
        <v>138</v>
      </c>
      <c r="R87" s="35" t="str">
        <f>_xlfn.TEXTJOIN(" ",TRUE, Table7112[[#This Row],[Cat Code]],Table7112[[#This Row],[Work Package Cat]])</f>
        <v>TS Tech - Systems &amp; Services</v>
      </c>
      <c r="S87" s="42" t="s">
        <v>57</v>
      </c>
      <c r="T87" s="36" t="str">
        <f>IF(Table7112[[#This Row],[Discipline Code]]="","",_xlfn.TEXTJOIN("-",TRUE, Table7112[[#This Row],[Cat Code]],Table7112[[#This Row],[Discipline Code]]))</f>
        <v>TS-TE</v>
      </c>
      <c r="U87" s="35" t="s">
        <v>179</v>
      </c>
      <c r="V87" s="35" t="str">
        <f>_xlfn.TEXTJOIN(" ",TRUE, Table7112[[#This Row],[Discipline Concat-Code]],Table7112[[#This Row],[Term]])</f>
        <v xml:space="preserve">TS-TE Technology </v>
      </c>
      <c r="W87" s="42" t="s">
        <v>356</v>
      </c>
      <c r="X87" s="41" t="str">
        <f>IF(Table7112[[#This Row],[Sub-Disc Code]]="","",_xlfn.TEXTJOIN("-",TRUE, Table7112[[#This Row],[Discipline Concat-Code]],Table7112[[#This Row],[Sub-Disc Code]]))</f>
        <v>TS-TE-PI</v>
      </c>
      <c r="Y87" s="35" t="s">
        <v>357</v>
      </c>
      <c r="Z87" s="35" t="str">
        <f>_xlfn.TEXTJOIN(" ",TRUE, Table7112[[#This Row],[Sub-Disc Concatc Code]],Table7112[[#This Row],[Sub-Discipline_Description]])</f>
        <v>TS-TE-PI Passenger Information System</v>
      </c>
      <c r="AA87" s="35" t="str">
        <f>_xlfn.TEXTJOIN(" | ",TRUE,Table7112[[#This Row],[Work Package Cat]],Table7112[[#This Row],[Term]],Table7112[[#This Row],[Sub-Discipline_Description]])</f>
        <v>Tech - Systems &amp; Services | Technology  | Passenger Information System</v>
      </c>
      <c r="AB87" s="22" t="str">
        <f>_xlfn.TEXTJOIN("-",TRUE,Table7112[[#This Row],[Cat Code]],Table7112[[#This Row],[Discipline Code]],Table7112[[#This Row],[Sub-Disc Code]])</f>
        <v>TS-TE-PI</v>
      </c>
    </row>
    <row r="88" spans="1:28" x14ac:dyDescent="0.25">
      <c r="A88" s="5"/>
      <c r="B88" s="5"/>
      <c r="C88" s="5"/>
      <c r="D88" s="5"/>
      <c r="E88" s="5"/>
      <c r="F88" s="5"/>
      <c r="G88" s="5"/>
      <c r="I88" s="5"/>
      <c r="J88" s="5"/>
      <c r="K88" s="5"/>
      <c r="L88" s="5"/>
      <c r="M88" s="39" t="str">
        <f>_xlfn.TEXTJOIN("-",TRUE,Table7112[[#This Row],[Cat Code]],Table7112[[#This Row],[Discipline Code]],Table7112[[#This Row],[Sub-Disc Code]])</f>
        <v>TS-TE-SS</v>
      </c>
      <c r="N88" s="38">
        <v>83</v>
      </c>
      <c r="O88" s="37" t="s">
        <v>358</v>
      </c>
      <c r="P88" s="42" t="s">
        <v>136</v>
      </c>
      <c r="Q88" s="35" t="s">
        <v>138</v>
      </c>
      <c r="R88" s="35" t="str">
        <f>_xlfn.TEXTJOIN(" ",TRUE, Table7112[[#This Row],[Cat Code]],Table7112[[#This Row],[Work Package Cat]])</f>
        <v>TS Tech - Systems &amp; Services</v>
      </c>
      <c r="S88" s="42" t="s">
        <v>57</v>
      </c>
      <c r="T88" s="36" t="str">
        <f>IF(Table7112[[#This Row],[Discipline Code]]="","",_xlfn.TEXTJOIN("-",TRUE, Table7112[[#This Row],[Cat Code]],Table7112[[#This Row],[Discipline Code]]))</f>
        <v>TS-TE</v>
      </c>
      <c r="U88" s="35" t="s">
        <v>179</v>
      </c>
      <c r="V88" s="35" t="str">
        <f>_xlfn.TEXTJOIN(" ",TRUE, Table7112[[#This Row],[Discipline Concat-Code]],Table7112[[#This Row],[Term]])</f>
        <v xml:space="preserve">TS-TE Technology </v>
      </c>
      <c r="W88" s="42" t="s">
        <v>359</v>
      </c>
      <c r="X88" s="41" t="str">
        <f>IF(Table7112[[#This Row],[Sub-Disc Code]]="","",_xlfn.TEXTJOIN("-",TRUE, Table7112[[#This Row],[Discipline Concat-Code]],Table7112[[#This Row],[Sub-Disc Code]]))</f>
        <v>TS-TE-SS</v>
      </c>
      <c r="Y88" s="35" t="s">
        <v>360</v>
      </c>
      <c r="Z88" s="35" t="str">
        <f>_xlfn.TEXTJOIN(" ",TRUE, Table7112[[#This Row],[Sub-Disc Concatc Code]],Table7112[[#This Row],[Sub-Discipline_Description]])</f>
        <v>TS-TE-SS Security Systems</v>
      </c>
      <c r="AA88" s="35" t="str">
        <f>_xlfn.TEXTJOIN(" | ",TRUE,Table7112[[#This Row],[Work Package Cat]],Table7112[[#This Row],[Term]],Table7112[[#This Row],[Sub-Discipline_Description]])</f>
        <v>Tech - Systems &amp; Services | Technology  | Security Systems</v>
      </c>
      <c r="AB88" s="22" t="str">
        <f>_xlfn.TEXTJOIN("-",TRUE,Table7112[[#This Row],[Cat Code]],Table7112[[#This Row],[Discipline Code]],Table7112[[#This Row],[Sub-Disc Code]])</f>
        <v>TS-TE-SS</v>
      </c>
    </row>
    <row r="89" spans="1:28" x14ac:dyDescent="0.25">
      <c r="A89" s="5"/>
      <c r="B89" s="5"/>
      <c r="C89" s="5"/>
      <c r="D89" s="5"/>
      <c r="E89" s="5"/>
      <c r="F89" s="5"/>
      <c r="G89" s="5"/>
      <c r="I89" s="5"/>
      <c r="J89" s="5"/>
      <c r="K89" s="5"/>
      <c r="L89" s="5"/>
      <c r="M89" s="39" t="str">
        <f>_xlfn.TEXTJOIN("-",TRUE,Table7112[[#This Row],[Cat Code]],Table7112[[#This Row],[Discipline Code]],Table7112[[#This Row],[Sub-Disc Code]])</f>
        <v>TS-TE-SW</v>
      </c>
      <c r="N89" s="38">
        <v>84</v>
      </c>
      <c r="O89" s="37" t="s">
        <v>361</v>
      </c>
      <c r="P89" s="42" t="s">
        <v>136</v>
      </c>
      <c r="Q89" s="35" t="s">
        <v>138</v>
      </c>
      <c r="R89" s="35" t="str">
        <f>_xlfn.TEXTJOIN(" ",TRUE, Table7112[[#This Row],[Cat Code]],Table7112[[#This Row],[Work Package Cat]])</f>
        <v>TS Tech - Systems &amp; Services</v>
      </c>
      <c r="S89" s="42" t="s">
        <v>57</v>
      </c>
      <c r="T89" s="36" t="str">
        <f>IF(Table7112[[#This Row],[Discipline Code]]="","",_xlfn.TEXTJOIN("-",TRUE, Table7112[[#This Row],[Cat Code]],Table7112[[#This Row],[Discipline Code]]))</f>
        <v>TS-TE</v>
      </c>
      <c r="U89" s="35" t="s">
        <v>179</v>
      </c>
      <c r="V89" s="35" t="str">
        <f>_xlfn.TEXTJOIN(" ",TRUE, Table7112[[#This Row],[Discipline Concat-Code]],Table7112[[#This Row],[Term]])</f>
        <v xml:space="preserve">TS-TE Technology </v>
      </c>
      <c r="W89" s="42" t="s">
        <v>362</v>
      </c>
      <c r="X89" s="41" t="str">
        <f>IF(Table7112[[#This Row],[Sub-Disc Code]]="","",_xlfn.TEXTJOIN("-",TRUE, Table7112[[#This Row],[Discipline Concat-Code]],Table7112[[#This Row],[Sub-Disc Code]]))</f>
        <v>TS-TE-SW</v>
      </c>
      <c r="Y89" s="35" t="s">
        <v>363</v>
      </c>
      <c r="Z89" s="35" t="str">
        <f>_xlfn.TEXTJOIN(" ",TRUE, Table7112[[#This Row],[Sub-Disc Concatc Code]],Table7112[[#This Row],[Sub-Discipline_Description]])</f>
        <v>TS-TE-SW Software</v>
      </c>
      <c r="AA89" s="35" t="str">
        <f>_xlfn.TEXTJOIN(" | ",TRUE,Table7112[[#This Row],[Work Package Cat]],Table7112[[#This Row],[Term]],Table7112[[#This Row],[Sub-Discipline_Description]])</f>
        <v>Tech - Systems &amp; Services | Technology  | Software</v>
      </c>
      <c r="AB89" s="22" t="str">
        <f>_xlfn.TEXTJOIN("-",TRUE,Table7112[[#This Row],[Cat Code]],Table7112[[#This Row],[Discipline Code]],Table7112[[#This Row],[Sub-Disc Code]])</f>
        <v>TS-TE-SW</v>
      </c>
    </row>
    <row r="90" spans="1:28" x14ac:dyDescent="0.25">
      <c r="A90" s="5"/>
      <c r="B90" s="5"/>
      <c r="C90" s="5"/>
      <c r="D90" s="5"/>
      <c r="E90" s="5"/>
      <c r="F90" s="5"/>
      <c r="G90" s="5"/>
      <c r="I90" s="5"/>
      <c r="J90" s="5"/>
      <c r="K90" s="5"/>
      <c r="L90" s="5"/>
      <c r="M90" s="39" t="str">
        <f>_xlfn.TEXTJOIN("-",TRUE,Table7112[[#This Row],[Cat Code]],Table7112[[#This Row],[Discipline Code]],Table7112[[#This Row],[Sub-Disc Code]])</f>
        <v>TS-TE-TA</v>
      </c>
      <c r="N90" s="38">
        <v>85</v>
      </c>
      <c r="O90" s="37" t="s">
        <v>364</v>
      </c>
      <c r="P90" s="42" t="s">
        <v>136</v>
      </c>
      <c r="Q90" s="35" t="s">
        <v>138</v>
      </c>
      <c r="R90" s="35" t="str">
        <f>_xlfn.TEXTJOIN(" ",TRUE, Table7112[[#This Row],[Cat Code]],Table7112[[#This Row],[Work Package Cat]])</f>
        <v>TS Tech - Systems &amp; Services</v>
      </c>
      <c r="S90" s="42" t="s">
        <v>57</v>
      </c>
      <c r="T90" s="36" t="str">
        <f>IF(Table7112[[#This Row],[Discipline Code]]="","",_xlfn.TEXTJOIN("-",TRUE, Table7112[[#This Row],[Cat Code]],Table7112[[#This Row],[Discipline Code]]))</f>
        <v>TS-TE</v>
      </c>
      <c r="U90" s="35" t="s">
        <v>179</v>
      </c>
      <c r="V90" s="35" t="str">
        <f>_xlfn.TEXTJOIN(" ",TRUE, Table7112[[#This Row],[Discipline Concat-Code]],Table7112[[#This Row],[Term]])</f>
        <v xml:space="preserve">TS-TE Technology </v>
      </c>
      <c r="W90" s="42" t="s">
        <v>365</v>
      </c>
      <c r="X90" s="41" t="str">
        <f>IF(Table7112[[#This Row],[Sub-Disc Code]]="","",_xlfn.TEXTJOIN("-",TRUE, Table7112[[#This Row],[Discipline Concat-Code]],Table7112[[#This Row],[Sub-Disc Code]]))</f>
        <v>TS-TE-TA</v>
      </c>
      <c r="Y90" s="35" t="s">
        <v>366</v>
      </c>
      <c r="Z90" s="35" t="str">
        <f>_xlfn.TEXTJOIN(" ",TRUE, Table7112[[#This Row],[Sub-Disc Concatc Code]],Table7112[[#This Row],[Sub-Discipline_Description]])</f>
        <v>TS-TE-TA Traffic Safety Systems</v>
      </c>
      <c r="AA90" s="35" t="str">
        <f>_xlfn.TEXTJOIN(" | ",TRUE,Table7112[[#This Row],[Work Package Cat]],Table7112[[#This Row],[Term]],Table7112[[#This Row],[Sub-Discipline_Description]])</f>
        <v>Tech - Systems &amp; Services | Technology  | Traffic Safety Systems</v>
      </c>
      <c r="AB90" s="22" t="str">
        <f>_xlfn.TEXTJOIN("-",TRUE,Table7112[[#This Row],[Cat Code]],Table7112[[#This Row],[Discipline Code]],Table7112[[#This Row],[Sub-Disc Code]])</f>
        <v>TS-TE-TA</v>
      </c>
    </row>
    <row r="91" spans="1:28" x14ac:dyDescent="0.25">
      <c r="A91" s="5"/>
      <c r="B91" s="5"/>
      <c r="C91" s="5"/>
      <c r="D91" s="5"/>
      <c r="E91" s="5"/>
      <c r="F91" s="5"/>
      <c r="G91" s="5"/>
      <c r="I91" s="5"/>
      <c r="J91" s="5"/>
      <c r="K91" s="5"/>
      <c r="L91" s="5"/>
      <c r="M91" s="39" t="str">
        <f>_xlfn.TEXTJOIN("-",TRUE,Table7112[[#This Row],[Cat Code]],Table7112[[#This Row],[Discipline Code]],Table7112[[#This Row],[Sub-Disc Code]])</f>
        <v>TS-TE-TI</v>
      </c>
      <c r="N91" s="38">
        <v>86</v>
      </c>
      <c r="O91" s="37" t="s">
        <v>367</v>
      </c>
      <c r="P91" s="42" t="s">
        <v>136</v>
      </c>
      <c r="Q91" s="35" t="s">
        <v>138</v>
      </c>
      <c r="R91" s="35" t="str">
        <f>_xlfn.TEXTJOIN(" ",TRUE, Table7112[[#This Row],[Cat Code]],Table7112[[#This Row],[Work Package Cat]])</f>
        <v>TS Tech - Systems &amp; Services</v>
      </c>
      <c r="S91" s="42" t="s">
        <v>57</v>
      </c>
      <c r="T91" s="36" t="str">
        <f>IF(Table7112[[#This Row],[Discipline Code]]="","",_xlfn.TEXTJOIN("-",TRUE, Table7112[[#This Row],[Cat Code]],Table7112[[#This Row],[Discipline Code]]))</f>
        <v>TS-TE</v>
      </c>
      <c r="U91" s="35" t="s">
        <v>179</v>
      </c>
      <c r="V91" s="35" t="str">
        <f>_xlfn.TEXTJOIN(" ",TRUE, Table7112[[#This Row],[Discipline Concat-Code]],Table7112[[#This Row],[Term]])</f>
        <v xml:space="preserve">TS-TE Technology </v>
      </c>
      <c r="W91" s="42" t="s">
        <v>368</v>
      </c>
      <c r="X91" s="41" t="str">
        <f>IF(Table7112[[#This Row],[Sub-Disc Code]]="","",_xlfn.TEXTJOIN("-",TRUE, Table7112[[#This Row],[Discipline Concat-Code]],Table7112[[#This Row],[Sub-Disc Code]]))</f>
        <v>TS-TE-TI</v>
      </c>
      <c r="Y91" s="35" t="s">
        <v>369</v>
      </c>
      <c r="Z91" s="35" t="str">
        <f>_xlfn.TEXTJOIN(" ",TRUE, Table7112[[#This Row],[Sub-Disc Concatc Code]],Table7112[[#This Row],[Sub-Discipline_Description]])</f>
        <v>TS-TE-TI Traffic Information Systems</v>
      </c>
      <c r="AA91" s="35" t="str">
        <f>_xlfn.TEXTJOIN(" | ",TRUE,Table7112[[#This Row],[Work Package Cat]],Table7112[[#This Row],[Term]],Table7112[[#This Row],[Sub-Discipline_Description]])</f>
        <v>Tech - Systems &amp; Services | Technology  | Traffic Information Systems</v>
      </c>
      <c r="AB91" s="22" t="str">
        <f>_xlfn.TEXTJOIN("-",TRUE,Table7112[[#This Row],[Cat Code]],Table7112[[#This Row],[Discipline Code]],Table7112[[#This Row],[Sub-Disc Code]])</f>
        <v>TS-TE-TI</v>
      </c>
    </row>
    <row r="92" spans="1:28" x14ac:dyDescent="0.25">
      <c r="A92" s="5"/>
      <c r="B92" s="5"/>
      <c r="C92" s="5"/>
      <c r="D92" s="5"/>
      <c r="E92" s="5"/>
      <c r="F92" s="5"/>
      <c r="G92" s="5"/>
      <c r="I92" s="5"/>
      <c r="J92" s="5"/>
      <c r="K92" s="5"/>
      <c r="L92" s="5"/>
      <c r="M92" s="39" t="str">
        <f>_xlfn.TEXTJOIN("-",TRUE,Table7112[[#This Row],[Cat Code]],Table7112[[#This Row],[Discipline Code]],Table7112[[#This Row],[Sub-Disc Code]])</f>
        <v>TS-TE-TK</v>
      </c>
      <c r="N92" s="38">
        <v>87</v>
      </c>
      <c r="O92" s="37" t="s">
        <v>370</v>
      </c>
      <c r="P92" s="42" t="s">
        <v>136</v>
      </c>
      <c r="Q92" s="35" t="s">
        <v>138</v>
      </c>
      <c r="R92" s="35" t="str">
        <f>_xlfn.TEXTJOIN(" ",TRUE, Table7112[[#This Row],[Cat Code]],Table7112[[#This Row],[Work Package Cat]])</f>
        <v>TS Tech - Systems &amp; Services</v>
      </c>
      <c r="S92" s="42" t="s">
        <v>57</v>
      </c>
      <c r="T92" s="36" t="str">
        <f>IF(Table7112[[#This Row],[Discipline Code]]="","",_xlfn.TEXTJOIN("-",TRUE, Table7112[[#This Row],[Cat Code]],Table7112[[#This Row],[Discipline Code]]))</f>
        <v>TS-TE</v>
      </c>
      <c r="U92" s="35" t="s">
        <v>179</v>
      </c>
      <c r="V92" s="35" t="str">
        <f>_xlfn.TEXTJOIN(" ",TRUE, Table7112[[#This Row],[Discipline Concat-Code]],Table7112[[#This Row],[Term]])</f>
        <v xml:space="preserve">TS-TE Technology </v>
      </c>
      <c r="W92" s="42" t="s">
        <v>371</v>
      </c>
      <c r="X92" s="41" t="str">
        <f>IF(Table7112[[#This Row],[Sub-Disc Code]]="","",_xlfn.TEXTJOIN("-",TRUE, Table7112[[#This Row],[Discipline Concat-Code]],Table7112[[#This Row],[Sub-Disc Code]]))</f>
        <v>TS-TE-TK</v>
      </c>
      <c r="Y92" s="35" t="s">
        <v>372</v>
      </c>
      <c r="Z92" s="35" t="str">
        <f>_xlfn.TEXTJOIN(" ",TRUE, Table7112[[#This Row],[Sub-Disc Concatc Code]],Table7112[[#This Row],[Sub-Discipline_Description]])</f>
        <v>TS-TE-TK Ticketing Systems</v>
      </c>
      <c r="AA92" s="35" t="str">
        <f>_xlfn.TEXTJOIN(" | ",TRUE,Table7112[[#This Row],[Work Package Cat]],Table7112[[#This Row],[Term]],Table7112[[#This Row],[Sub-Discipline_Description]])</f>
        <v>Tech - Systems &amp; Services | Technology  | Ticketing Systems</v>
      </c>
      <c r="AB92" s="22" t="str">
        <f>_xlfn.TEXTJOIN("-",TRUE,Table7112[[#This Row],[Cat Code]],Table7112[[#This Row],[Discipline Code]],Table7112[[#This Row],[Sub-Disc Code]])</f>
        <v>TS-TE-TK</v>
      </c>
    </row>
    <row r="93" spans="1:28" x14ac:dyDescent="0.25">
      <c r="A93" s="5"/>
      <c r="B93" s="5"/>
      <c r="C93" s="5"/>
      <c r="D93" s="5"/>
      <c r="E93" s="5"/>
      <c r="F93" s="5"/>
      <c r="G93" s="5"/>
      <c r="I93" s="5"/>
      <c r="J93" s="5"/>
      <c r="K93" s="5"/>
      <c r="L93" s="5"/>
      <c r="M93" s="39" t="str">
        <f>_xlfn.TEXTJOIN("-",TRUE,Table7112[[#This Row],[Cat Code]],Table7112[[#This Row],[Discipline Code]],Table7112[[#This Row],[Sub-Disc Code]])</f>
        <v>TS-TE-TM</v>
      </c>
      <c r="N93" s="38">
        <v>88</v>
      </c>
      <c r="O93" s="37" t="s">
        <v>373</v>
      </c>
      <c r="P93" s="42" t="s">
        <v>136</v>
      </c>
      <c r="Q93" s="35" t="s">
        <v>138</v>
      </c>
      <c r="R93" s="35" t="str">
        <f>_xlfn.TEXTJOIN(" ",TRUE, Table7112[[#This Row],[Cat Code]],Table7112[[#This Row],[Work Package Cat]])</f>
        <v>TS Tech - Systems &amp; Services</v>
      </c>
      <c r="S93" s="42" t="s">
        <v>57</v>
      </c>
      <c r="T93" s="36" t="str">
        <f>IF(Table7112[[#This Row],[Discipline Code]]="","",_xlfn.TEXTJOIN("-",TRUE, Table7112[[#This Row],[Cat Code]],Table7112[[#This Row],[Discipline Code]]))</f>
        <v>TS-TE</v>
      </c>
      <c r="U93" s="35" t="s">
        <v>179</v>
      </c>
      <c r="V93" s="35" t="str">
        <f>_xlfn.TEXTJOIN(" ",TRUE, Table7112[[#This Row],[Discipline Concat-Code]],Table7112[[#This Row],[Term]])</f>
        <v xml:space="preserve">TS-TE Technology </v>
      </c>
      <c r="W93" s="42" t="s">
        <v>374</v>
      </c>
      <c r="X93" s="41" t="str">
        <f>IF(Table7112[[#This Row],[Sub-Disc Code]]="","",_xlfn.TEXTJOIN("-",TRUE, Table7112[[#This Row],[Discipline Concat-Code]],Table7112[[#This Row],[Sub-Disc Code]]))</f>
        <v>TS-TE-TM</v>
      </c>
      <c r="Y93" s="35" t="s">
        <v>375</v>
      </c>
      <c r="Z93" s="35" t="str">
        <f>_xlfn.TEXTJOIN(" ",TRUE, Table7112[[#This Row],[Sub-Disc Concatc Code]],Table7112[[#This Row],[Sub-Discipline_Description]])</f>
        <v>TS-TE-TM Traffic Monitoring Systems</v>
      </c>
      <c r="AA93" s="35" t="str">
        <f>_xlfn.TEXTJOIN(" | ",TRUE,Table7112[[#This Row],[Work Package Cat]],Table7112[[#This Row],[Term]],Table7112[[#This Row],[Sub-Discipline_Description]])</f>
        <v>Tech - Systems &amp; Services | Technology  | Traffic Monitoring Systems</v>
      </c>
      <c r="AB93" s="22" t="str">
        <f>_xlfn.TEXTJOIN("-",TRUE,Table7112[[#This Row],[Cat Code]],Table7112[[#This Row],[Discipline Code]],Table7112[[#This Row],[Sub-Disc Code]])</f>
        <v>TS-TE-TM</v>
      </c>
    </row>
    <row r="94" spans="1:28" x14ac:dyDescent="0.25">
      <c r="A94" s="5"/>
      <c r="B94" s="5"/>
      <c r="C94" s="5"/>
      <c r="D94" s="5"/>
      <c r="E94" s="5"/>
      <c r="F94" s="5"/>
      <c r="G94" s="5"/>
      <c r="I94" s="5"/>
      <c r="J94" s="5"/>
      <c r="K94" s="5"/>
      <c r="L94" s="5"/>
      <c r="M94" s="39" t="str">
        <f>_xlfn.TEXTJOIN("-",TRUE,Table7112[[#This Row],[Cat Code]],Table7112[[#This Row],[Discipline Code]],Table7112[[#This Row],[Sub-Disc Code]])</f>
        <v>TS-TE-TY</v>
      </c>
      <c r="N94" s="38">
        <v>89</v>
      </c>
      <c r="O94" s="37" t="s">
        <v>376</v>
      </c>
      <c r="P94" s="42" t="s">
        <v>136</v>
      </c>
      <c r="Q94" s="35" t="s">
        <v>138</v>
      </c>
      <c r="R94" s="35" t="str">
        <f>_xlfn.TEXTJOIN(" ",TRUE, Table7112[[#This Row],[Cat Code]],Table7112[[#This Row],[Work Package Cat]])</f>
        <v>TS Tech - Systems &amp; Services</v>
      </c>
      <c r="S94" s="42" t="s">
        <v>57</v>
      </c>
      <c r="T94" s="36" t="str">
        <f>IF(Table7112[[#This Row],[Discipline Code]]="","",_xlfn.TEXTJOIN("-",TRUE, Table7112[[#This Row],[Cat Code]],Table7112[[#This Row],[Discipline Code]]))</f>
        <v>TS-TE</v>
      </c>
      <c r="U94" s="35" t="s">
        <v>179</v>
      </c>
      <c r="V94" s="35" t="str">
        <f>_xlfn.TEXTJOIN(" ",TRUE, Table7112[[#This Row],[Discipline Concat-Code]],Table7112[[#This Row],[Term]])</f>
        <v xml:space="preserve">TS-TE Technology </v>
      </c>
      <c r="W94" s="42" t="s">
        <v>377</v>
      </c>
      <c r="X94" s="41" t="str">
        <f>IF(Table7112[[#This Row],[Sub-Disc Code]]="","",_xlfn.TEXTJOIN("-",TRUE, Table7112[[#This Row],[Discipline Concat-Code]],Table7112[[#This Row],[Sub-Disc Code]]))</f>
        <v>TS-TE-TY</v>
      </c>
      <c r="Y94" s="35" t="s">
        <v>378</v>
      </c>
      <c r="Z94" s="35" t="str">
        <f>_xlfn.TEXTJOIN(" ",TRUE, Table7112[[#This Row],[Sub-Disc Concatc Code]],Table7112[[#This Row],[Sub-Discipline_Description]])</f>
        <v>TS-TE-TY Traffic Regulatory Systems</v>
      </c>
      <c r="AA94" s="35" t="str">
        <f>_xlfn.TEXTJOIN(" | ",TRUE,Table7112[[#This Row],[Work Package Cat]],Table7112[[#This Row],[Term]],Table7112[[#This Row],[Sub-Discipline_Description]])</f>
        <v>Tech - Systems &amp; Services | Technology  | Traffic Regulatory Systems</v>
      </c>
      <c r="AB94" s="22" t="str">
        <f>_xlfn.TEXTJOIN("-",TRUE,Table7112[[#This Row],[Cat Code]],Table7112[[#This Row],[Discipline Code]],Table7112[[#This Row],[Sub-Disc Code]])</f>
        <v>TS-TE-TY</v>
      </c>
    </row>
    <row r="95" spans="1:28" x14ac:dyDescent="0.25">
      <c r="A95" s="5"/>
      <c r="B95" s="5"/>
      <c r="C95" s="5"/>
      <c r="D95" s="5"/>
      <c r="E95" s="5"/>
      <c r="F95" s="5"/>
      <c r="G95" s="5"/>
      <c r="I95" s="5"/>
      <c r="J95" s="5"/>
      <c r="K95" s="5"/>
      <c r="L95" s="5"/>
      <c r="M95" s="39" t="str">
        <f>_xlfn.TEXTJOIN("-",TRUE,Table7112[[#This Row],[Cat Code]],Table7112[[#This Row],[Discipline Code]],Table7112[[#This Row],[Sub-Disc Code]])</f>
        <v>TS-UT</v>
      </c>
      <c r="N95" s="38">
        <v>90</v>
      </c>
      <c r="O95" s="37" t="s">
        <v>379</v>
      </c>
      <c r="P95" s="42" t="s">
        <v>136</v>
      </c>
      <c r="Q95" s="35" t="s">
        <v>138</v>
      </c>
      <c r="R95" s="35" t="str">
        <f>_xlfn.TEXTJOIN(" ",TRUE, Table7112[[#This Row],[Cat Code]],Table7112[[#This Row],[Work Package Cat]])</f>
        <v>TS Tech - Systems &amp; Services</v>
      </c>
      <c r="S95" s="42" t="s">
        <v>183</v>
      </c>
      <c r="T95" s="36" t="str">
        <f>IF(Table7112[[#This Row],[Discipline Code]]="","",_xlfn.TEXTJOIN("-",TRUE, Table7112[[#This Row],[Cat Code]],Table7112[[#This Row],[Discipline Code]]))</f>
        <v>TS-UT</v>
      </c>
      <c r="U95" s="35" t="s">
        <v>184</v>
      </c>
      <c r="V95" s="35" t="str">
        <f>_xlfn.TEXTJOIN(" ",TRUE, Table7112[[#This Row],[Discipline Concat-Code]],Table7112[[#This Row],[Term]])</f>
        <v>TS-UT Utilities</v>
      </c>
      <c r="W95" s="20"/>
      <c r="X95" s="19" t="str">
        <f>IF(Table7112[[#This Row],[Sub-Disc Code]]="","",_xlfn.TEXTJOIN("-",TRUE, Table7112[[#This Row],[Discipline Concat-Code]],Table7112[[#This Row],[Sub-Disc Code]]))</f>
        <v/>
      </c>
      <c r="Y95" s="19"/>
      <c r="Z95" s="19" t="str">
        <f>_xlfn.TEXTJOIN(" ",TRUE, Table7112[[#This Row],[Sub-Disc Concatc Code]],Table7112[[#This Row],[Sub-Discipline_Description]])</f>
        <v/>
      </c>
      <c r="AA95" s="35" t="str">
        <f>_xlfn.TEXTJOIN(" | ",TRUE,Table7112[[#This Row],[Work Package Cat]],Table7112[[#This Row],[Term]],Table7112[[#This Row],[Sub-Discipline_Description]])</f>
        <v>Tech - Systems &amp; Services | Utilities</v>
      </c>
      <c r="AB95" s="22" t="str">
        <f>_xlfn.TEXTJOIN("-",TRUE,Table7112[[#This Row],[Cat Code]],Table7112[[#This Row],[Discipline Code]],Table7112[[#This Row],[Sub-Disc Code]])</f>
        <v>TS-UT</v>
      </c>
    </row>
    <row r="96" spans="1:28" x14ac:dyDescent="0.25">
      <c r="A96" s="5"/>
      <c r="B96" s="5"/>
      <c r="C96" s="5"/>
      <c r="D96" s="5"/>
      <c r="E96" s="5"/>
      <c r="F96" s="5"/>
      <c r="G96" s="5"/>
      <c r="I96" s="5"/>
      <c r="J96" s="5"/>
      <c r="K96" s="5"/>
      <c r="L96" s="5"/>
      <c r="M96" s="39" t="str">
        <f>_xlfn.TEXTJOIN("-",TRUE,Table7112[[#This Row],[Cat Code]],Table7112[[#This Row],[Discipline Code]],Table7112[[#This Row],[Sub-Disc Code]])</f>
        <v>TS-UT-UC</v>
      </c>
      <c r="N96" s="38">
        <v>91</v>
      </c>
      <c r="O96" s="37" t="s">
        <v>380</v>
      </c>
      <c r="P96" s="42" t="s">
        <v>136</v>
      </c>
      <c r="Q96" s="35" t="s">
        <v>138</v>
      </c>
      <c r="R96" s="35" t="str">
        <f>_xlfn.TEXTJOIN(" ",TRUE, Table7112[[#This Row],[Cat Code]],Table7112[[#This Row],[Work Package Cat]])</f>
        <v>TS Tech - Systems &amp; Services</v>
      </c>
      <c r="S96" s="42" t="s">
        <v>183</v>
      </c>
      <c r="T96" s="36" t="str">
        <f>IF(Table7112[[#This Row],[Discipline Code]]="","",_xlfn.TEXTJOIN("-",TRUE, Table7112[[#This Row],[Cat Code]],Table7112[[#This Row],[Discipline Code]]))</f>
        <v>TS-UT</v>
      </c>
      <c r="U96" s="35" t="s">
        <v>184</v>
      </c>
      <c r="V96" s="35" t="str">
        <f>_xlfn.TEXTJOIN(" ",TRUE, Table7112[[#This Row],[Discipline Concat-Code]],Table7112[[#This Row],[Term]])</f>
        <v>TS-UT Utilities</v>
      </c>
      <c r="W96" s="42" t="s">
        <v>381</v>
      </c>
      <c r="X96" s="41" t="str">
        <f>IF(Table7112[[#This Row],[Sub-Disc Code]]="","",_xlfn.TEXTJOIN("-",TRUE, Table7112[[#This Row],[Discipline Concat-Code]],Table7112[[#This Row],[Sub-Disc Code]]))</f>
        <v>TS-UT-UC</v>
      </c>
      <c r="Y96" s="35" t="s">
        <v>382</v>
      </c>
      <c r="Z96" s="35" t="str">
        <f>_xlfn.TEXTJOIN(" ",TRUE, Table7112[[#This Row],[Sub-Disc Concatc Code]],Table7112[[#This Row],[Sub-Discipline_Description]])</f>
        <v>TS-UT-UC Communications</v>
      </c>
      <c r="AA96" s="35" t="str">
        <f>_xlfn.TEXTJOIN(" | ",TRUE,Table7112[[#This Row],[Work Package Cat]],Table7112[[#This Row],[Term]],Table7112[[#This Row],[Sub-Discipline_Description]])</f>
        <v>Tech - Systems &amp; Services | Utilities | Communications</v>
      </c>
      <c r="AB96" s="22" t="str">
        <f>_xlfn.TEXTJOIN("-",TRUE,Table7112[[#This Row],[Cat Code]],Table7112[[#This Row],[Discipline Code]],Table7112[[#This Row],[Sub-Disc Code]])</f>
        <v>TS-UT-UC</v>
      </c>
    </row>
    <row r="97" spans="1:28" x14ac:dyDescent="0.25">
      <c r="A97" s="5"/>
      <c r="B97" s="5"/>
      <c r="C97" s="5"/>
      <c r="D97" s="5"/>
      <c r="E97" s="5"/>
      <c r="F97" s="5"/>
      <c r="G97" s="5"/>
      <c r="I97" s="5"/>
      <c r="J97" s="5"/>
      <c r="K97" s="5"/>
      <c r="L97" s="5"/>
      <c r="M97" s="39" t="str">
        <f>_xlfn.TEXTJOIN("-",TRUE,Table7112[[#This Row],[Cat Code]],Table7112[[#This Row],[Discipline Code]],Table7112[[#This Row],[Sub-Disc Code]])</f>
        <v>TS-UT-UD</v>
      </c>
      <c r="N97" s="38">
        <v>92</v>
      </c>
      <c r="O97" s="37" t="s">
        <v>383</v>
      </c>
      <c r="P97" s="42" t="s">
        <v>136</v>
      </c>
      <c r="Q97" s="35" t="s">
        <v>138</v>
      </c>
      <c r="R97" s="35" t="str">
        <f>_xlfn.TEXTJOIN(" ",TRUE, Table7112[[#This Row],[Cat Code]],Table7112[[#This Row],[Work Package Cat]])</f>
        <v>TS Tech - Systems &amp; Services</v>
      </c>
      <c r="S97" s="42" t="s">
        <v>183</v>
      </c>
      <c r="T97" s="36" t="str">
        <f>IF(Table7112[[#This Row],[Discipline Code]]="","",_xlfn.TEXTJOIN("-",TRUE, Table7112[[#This Row],[Cat Code]],Table7112[[#This Row],[Discipline Code]]))</f>
        <v>TS-UT</v>
      </c>
      <c r="U97" s="35" t="s">
        <v>184</v>
      </c>
      <c r="V97" s="35" t="str">
        <f>_xlfn.TEXTJOIN(" ",TRUE, Table7112[[#This Row],[Discipline Concat-Code]],Table7112[[#This Row],[Term]])</f>
        <v>TS-UT Utilities</v>
      </c>
      <c r="W97" s="42" t="s">
        <v>384</v>
      </c>
      <c r="X97" s="41" t="str">
        <f>IF(Table7112[[#This Row],[Sub-Disc Code]]="","",_xlfn.TEXTJOIN("-",TRUE, Table7112[[#This Row],[Discipline Concat-Code]],Table7112[[#This Row],[Sub-Disc Code]]))</f>
        <v>TS-UT-UD</v>
      </c>
      <c r="Y97" s="35" t="s">
        <v>385</v>
      </c>
      <c r="Z97" s="35" t="str">
        <f>_xlfn.TEXTJOIN(" ",TRUE, Table7112[[#This Row],[Sub-Disc Concatc Code]],Table7112[[#This Row],[Sub-Discipline_Description]])</f>
        <v>TS-UT-UD Drainage</v>
      </c>
      <c r="AA97" s="35" t="str">
        <f>_xlfn.TEXTJOIN(" | ",TRUE,Table7112[[#This Row],[Work Package Cat]],Table7112[[#This Row],[Term]],Table7112[[#This Row],[Sub-Discipline_Description]])</f>
        <v>Tech - Systems &amp; Services | Utilities | Drainage</v>
      </c>
      <c r="AB97" s="22" t="str">
        <f>_xlfn.TEXTJOIN("-",TRUE,Table7112[[#This Row],[Cat Code]],Table7112[[#This Row],[Discipline Code]],Table7112[[#This Row],[Sub-Disc Code]])</f>
        <v>TS-UT-UD</v>
      </c>
    </row>
    <row r="98" spans="1:28" x14ac:dyDescent="0.25">
      <c r="A98" s="5"/>
      <c r="B98" s="5"/>
      <c r="C98" s="5"/>
      <c r="D98" s="5"/>
      <c r="E98" s="5"/>
      <c r="F98" s="5"/>
      <c r="G98" s="5"/>
      <c r="I98" s="5"/>
      <c r="J98" s="5"/>
      <c r="K98" s="5"/>
      <c r="L98" s="5"/>
      <c r="M98" s="39" t="str">
        <f>_xlfn.TEXTJOIN("-",TRUE,Table7112[[#This Row],[Cat Code]],Table7112[[#This Row],[Discipline Code]],Table7112[[#This Row],[Sub-Disc Code]])</f>
        <v>TS-UT-UE</v>
      </c>
      <c r="N98" s="38">
        <v>93</v>
      </c>
      <c r="O98" s="37" t="s">
        <v>386</v>
      </c>
      <c r="P98" s="42" t="s">
        <v>136</v>
      </c>
      <c r="Q98" s="35" t="s">
        <v>138</v>
      </c>
      <c r="R98" s="35" t="str">
        <f>_xlfn.TEXTJOIN(" ",TRUE, Table7112[[#This Row],[Cat Code]],Table7112[[#This Row],[Work Package Cat]])</f>
        <v>TS Tech - Systems &amp; Services</v>
      </c>
      <c r="S98" s="42" t="s">
        <v>183</v>
      </c>
      <c r="T98" s="36" t="str">
        <f>IF(Table7112[[#This Row],[Discipline Code]]="","",_xlfn.TEXTJOIN("-",TRUE, Table7112[[#This Row],[Cat Code]],Table7112[[#This Row],[Discipline Code]]))</f>
        <v>TS-UT</v>
      </c>
      <c r="U98" s="35" t="s">
        <v>184</v>
      </c>
      <c r="V98" s="35" t="str">
        <f>_xlfn.TEXTJOIN(" ",TRUE, Table7112[[#This Row],[Discipline Concat-Code]],Table7112[[#This Row],[Term]])</f>
        <v>TS-UT Utilities</v>
      </c>
      <c r="W98" s="42" t="s">
        <v>387</v>
      </c>
      <c r="X98" s="41" t="str">
        <f>IF(Table7112[[#This Row],[Sub-Disc Code]]="","",_xlfn.TEXTJOIN("-",TRUE, Table7112[[#This Row],[Discipline Concat-Code]],Table7112[[#This Row],[Sub-Disc Code]]))</f>
        <v>TS-UT-UE</v>
      </c>
      <c r="Y98" s="35" t="s">
        <v>388</v>
      </c>
      <c r="Z98" s="35" t="str">
        <f>_xlfn.TEXTJOIN(" ",TRUE, Table7112[[#This Row],[Sub-Disc Concatc Code]],Table7112[[#This Row],[Sub-Discipline_Description]])</f>
        <v>TS-UT-UE Electricity</v>
      </c>
      <c r="AA98" s="35" t="str">
        <f>_xlfn.TEXTJOIN(" | ",TRUE,Table7112[[#This Row],[Work Package Cat]],Table7112[[#This Row],[Term]],Table7112[[#This Row],[Sub-Discipline_Description]])</f>
        <v>Tech - Systems &amp; Services | Utilities | Electricity</v>
      </c>
      <c r="AB98" s="22" t="str">
        <f>_xlfn.TEXTJOIN("-",TRUE,Table7112[[#This Row],[Cat Code]],Table7112[[#This Row],[Discipline Code]],Table7112[[#This Row],[Sub-Disc Code]])</f>
        <v>TS-UT-UE</v>
      </c>
    </row>
    <row r="99" spans="1:28" x14ac:dyDescent="0.25">
      <c r="A99" s="5"/>
      <c r="B99" s="5"/>
      <c r="C99" s="5"/>
      <c r="D99" s="5"/>
      <c r="E99" s="5"/>
      <c r="F99" s="5"/>
      <c r="G99" s="5"/>
      <c r="I99" s="5"/>
      <c r="J99" s="5"/>
      <c r="K99" s="5"/>
      <c r="L99" s="5"/>
      <c r="M99" s="39" t="str">
        <f>_xlfn.TEXTJOIN("-",TRUE,Table7112[[#This Row],[Cat Code]],Table7112[[#This Row],[Discipline Code]],Table7112[[#This Row],[Sub-Disc Code]])</f>
        <v>TS-UT-UF</v>
      </c>
      <c r="N99" s="38">
        <v>94</v>
      </c>
      <c r="O99" s="37" t="s">
        <v>389</v>
      </c>
      <c r="P99" s="42" t="s">
        <v>136</v>
      </c>
      <c r="Q99" s="35" t="s">
        <v>138</v>
      </c>
      <c r="R99" s="35" t="str">
        <f>_xlfn.TEXTJOIN(" ",TRUE, Table7112[[#This Row],[Cat Code]],Table7112[[#This Row],[Work Package Cat]])</f>
        <v>TS Tech - Systems &amp; Services</v>
      </c>
      <c r="S99" s="42" t="s">
        <v>183</v>
      </c>
      <c r="T99" s="36" t="str">
        <f>IF(Table7112[[#This Row],[Discipline Code]]="","",_xlfn.TEXTJOIN("-",TRUE, Table7112[[#This Row],[Cat Code]],Table7112[[#This Row],[Discipline Code]]))</f>
        <v>TS-UT</v>
      </c>
      <c r="U99" s="35" t="s">
        <v>184</v>
      </c>
      <c r="V99" s="35" t="str">
        <f>_xlfn.TEXTJOIN(" ",TRUE, Table7112[[#This Row],[Discipline Concat-Code]],Table7112[[#This Row],[Term]])</f>
        <v>TS-UT Utilities</v>
      </c>
      <c r="W99" s="42" t="s">
        <v>390</v>
      </c>
      <c r="X99" s="41" t="str">
        <f>IF(Table7112[[#This Row],[Sub-Disc Code]]="","",_xlfn.TEXTJOIN("-",TRUE, Table7112[[#This Row],[Discipline Concat-Code]],Table7112[[#This Row],[Sub-Disc Code]]))</f>
        <v>TS-UT-UF</v>
      </c>
      <c r="Y99" s="35" t="s">
        <v>391</v>
      </c>
      <c r="Z99" s="35" t="str">
        <f>_xlfn.TEXTJOIN(" ",TRUE, Table7112[[#This Row],[Sub-Disc Concatc Code]],Table7112[[#This Row],[Sub-Discipline_Description]])</f>
        <v>TS-UT-UF Fire service</v>
      </c>
      <c r="AA99" s="35" t="str">
        <f>_xlfn.TEXTJOIN(" | ",TRUE,Table7112[[#This Row],[Work Package Cat]],Table7112[[#This Row],[Term]],Table7112[[#This Row],[Sub-Discipline_Description]])</f>
        <v>Tech - Systems &amp; Services | Utilities | Fire service</v>
      </c>
      <c r="AB99" s="22" t="str">
        <f>_xlfn.TEXTJOIN("-",TRUE,Table7112[[#This Row],[Cat Code]],Table7112[[#This Row],[Discipline Code]],Table7112[[#This Row],[Sub-Disc Code]])</f>
        <v>TS-UT-UF</v>
      </c>
    </row>
    <row r="100" spans="1:28" x14ac:dyDescent="0.25">
      <c r="A100" s="5"/>
      <c r="B100" s="5"/>
      <c r="C100" s="5"/>
      <c r="D100" s="5"/>
      <c r="E100" s="5"/>
      <c r="F100" s="5"/>
      <c r="G100" s="5"/>
      <c r="I100" s="5"/>
      <c r="J100" s="5"/>
      <c r="K100" s="5"/>
      <c r="L100" s="5"/>
      <c r="M100" s="39" t="str">
        <f>_xlfn.TEXTJOIN("-",TRUE,Table7112[[#This Row],[Cat Code]],Table7112[[#This Row],[Discipline Code]],Table7112[[#This Row],[Sub-Disc Code]])</f>
        <v>TS-UT-UG</v>
      </c>
      <c r="N100" s="38">
        <v>95</v>
      </c>
      <c r="O100" s="37" t="s">
        <v>392</v>
      </c>
      <c r="P100" s="42" t="s">
        <v>136</v>
      </c>
      <c r="Q100" s="35" t="s">
        <v>138</v>
      </c>
      <c r="R100" s="35" t="str">
        <f>_xlfn.TEXTJOIN(" ",TRUE, Table7112[[#This Row],[Cat Code]],Table7112[[#This Row],[Work Package Cat]])</f>
        <v>TS Tech - Systems &amp; Services</v>
      </c>
      <c r="S100" s="42" t="s">
        <v>183</v>
      </c>
      <c r="T100" s="36" t="str">
        <f>IF(Table7112[[#This Row],[Discipline Code]]="","",_xlfn.TEXTJOIN("-",TRUE, Table7112[[#This Row],[Cat Code]],Table7112[[#This Row],[Discipline Code]]))</f>
        <v>TS-UT</v>
      </c>
      <c r="U100" s="35" t="s">
        <v>184</v>
      </c>
      <c r="V100" s="35" t="str">
        <f>_xlfn.TEXTJOIN(" ",TRUE, Table7112[[#This Row],[Discipline Concat-Code]],Table7112[[#This Row],[Term]])</f>
        <v>TS-UT Utilities</v>
      </c>
      <c r="W100" s="42" t="s">
        <v>393</v>
      </c>
      <c r="X100" s="41" t="str">
        <f>IF(Table7112[[#This Row],[Sub-Disc Code]]="","",_xlfn.TEXTJOIN("-",TRUE, Table7112[[#This Row],[Discipline Concat-Code]],Table7112[[#This Row],[Sub-Disc Code]]))</f>
        <v>TS-UT-UG</v>
      </c>
      <c r="Y100" s="35" t="s">
        <v>394</v>
      </c>
      <c r="Z100" s="35" t="str">
        <f>_xlfn.TEXTJOIN(" ",TRUE, Table7112[[#This Row],[Sub-Disc Concatc Code]],Table7112[[#This Row],[Sub-Discipline_Description]])</f>
        <v>TS-UT-UG Gas</v>
      </c>
      <c r="AA100" s="35" t="str">
        <f>_xlfn.TEXTJOIN(" | ",TRUE,Table7112[[#This Row],[Work Package Cat]],Table7112[[#This Row],[Term]],Table7112[[#This Row],[Sub-Discipline_Description]])</f>
        <v>Tech - Systems &amp; Services | Utilities | Gas</v>
      </c>
      <c r="AB100" s="22" t="str">
        <f>_xlfn.TEXTJOIN("-",TRUE,Table7112[[#This Row],[Cat Code]],Table7112[[#This Row],[Discipline Code]],Table7112[[#This Row],[Sub-Disc Code]])</f>
        <v>TS-UT-UG</v>
      </c>
    </row>
    <row r="101" spans="1:28" x14ac:dyDescent="0.25">
      <c r="A101" s="5"/>
      <c r="B101" s="5"/>
      <c r="C101" s="5"/>
      <c r="D101" s="5"/>
      <c r="E101" s="5"/>
      <c r="F101" s="5"/>
      <c r="G101" s="5"/>
      <c r="I101" s="5"/>
      <c r="J101" s="5"/>
      <c r="K101" s="5"/>
      <c r="L101" s="5"/>
      <c r="M101" s="39" t="str">
        <f>_xlfn.TEXTJOIN("-",TRUE,Table7112[[#This Row],[Cat Code]],Table7112[[#This Row],[Discipline Code]],Table7112[[#This Row],[Sub-Disc Code]])</f>
        <v>TS-UT-UI</v>
      </c>
      <c r="N101" s="38">
        <v>96</v>
      </c>
      <c r="O101" s="37" t="s">
        <v>395</v>
      </c>
      <c r="P101" s="42" t="s">
        <v>136</v>
      </c>
      <c r="Q101" s="35" t="s">
        <v>138</v>
      </c>
      <c r="R101" s="35" t="str">
        <f>_xlfn.TEXTJOIN(" ",TRUE, Table7112[[#This Row],[Cat Code]],Table7112[[#This Row],[Work Package Cat]])</f>
        <v>TS Tech - Systems &amp; Services</v>
      </c>
      <c r="S101" s="42" t="s">
        <v>183</v>
      </c>
      <c r="T101" s="36" t="str">
        <f>IF(Table7112[[#This Row],[Discipline Code]]="","",_xlfn.TEXTJOIN("-",TRUE, Table7112[[#This Row],[Cat Code]],Table7112[[#This Row],[Discipline Code]]))</f>
        <v>TS-UT</v>
      </c>
      <c r="U101" s="35" t="s">
        <v>184</v>
      </c>
      <c r="V101" s="35" t="str">
        <f>_xlfn.TEXTJOIN(" ",TRUE, Table7112[[#This Row],[Discipline Concat-Code]],Table7112[[#This Row],[Term]])</f>
        <v>TS-UT Utilities</v>
      </c>
      <c r="W101" s="42" t="s">
        <v>396</v>
      </c>
      <c r="X101" s="41" t="str">
        <f>IF(Table7112[[#This Row],[Sub-Disc Code]]="","",_xlfn.TEXTJOIN("-",TRUE, Table7112[[#This Row],[Discipline Concat-Code]],Table7112[[#This Row],[Sub-Disc Code]]))</f>
        <v>TS-UT-UI</v>
      </c>
      <c r="Y101" s="35" t="s">
        <v>397</v>
      </c>
      <c r="Z101" s="35" t="str">
        <f>_xlfn.TEXTJOIN(" ",TRUE, Table7112[[#This Row],[Sub-Disc Concatc Code]],Table7112[[#This Row],[Sub-Discipline_Description]])</f>
        <v>TS-UT-UI ITS</v>
      </c>
      <c r="AA101" s="35" t="str">
        <f>_xlfn.TEXTJOIN(" | ",TRUE,Table7112[[#This Row],[Work Package Cat]],Table7112[[#This Row],[Term]],Table7112[[#This Row],[Sub-Discipline_Description]])</f>
        <v>Tech - Systems &amp; Services | Utilities | ITS</v>
      </c>
      <c r="AB101" s="22" t="str">
        <f>_xlfn.TEXTJOIN("-",TRUE,Table7112[[#This Row],[Cat Code]],Table7112[[#This Row],[Discipline Code]],Table7112[[#This Row],[Sub-Disc Code]])</f>
        <v>TS-UT-UI</v>
      </c>
    </row>
    <row r="102" spans="1:28" x14ac:dyDescent="0.25">
      <c r="A102" s="5"/>
      <c r="B102" s="5"/>
      <c r="C102" s="5"/>
      <c r="D102" s="5"/>
      <c r="E102" s="5"/>
      <c r="F102" s="5"/>
      <c r="G102" s="5"/>
      <c r="I102" s="5"/>
      <c r="J102" s="5"/>
      <c r="K102" s="5"/>
      <c r="L102" s="5"/>
      <c r="M102" s="39" t="str">
        <f>_xlfn.TEXTJOIN("-",TRUE,Table7112[[#This Row],[Cat Code]],Table7112[[#This Row],[Discipline Code]],Table7112[[#This Row],[Sub-Disc Code]])</f>
        <v>TS-UT-UP</v>
      </c>
      <c r="N102" s="38">
        <v>97</v>
      </c>
      <c r="O102" s="37" t="s">
        <v>398</v>
      </c>
      <c r="P102" s="42" t="s">
        <v>136</v>
      </c>
      <c r="Q102" s="35" t="s">
        <v>138</v>
      </c>
      <c r="R102" s="35" t="str">
        <f>_xlfn.TEXTJOIN(" ",TRUE, Table7112[[#This Row],[Cat Code]],Table7112[[#This Row],[Work Package Cat]])</f>
        <v>TS Tech - Systems &amp; Services</v>
      </c>
      <c r="S102" s="42" t="s">
        <v>183</v>
      </c>
      <c r="T102" s="36" t="str">
        <f>IF(Table7112[[#This Row],[Discipline Code]]="","",_xlfn.TEXTJOIN("-",TRUE, Table7112[[#This Row],[Cat Code]],Table7112[[#This Row],[Discipline Code]]))</f>
        <v>TS-UT</v>
      </c>
      <c r="U102" s="35" t="s">
        <v>184</v>
      </c>
      <c r="V102" s="35" t="str">
        <f>_xlfn.TEXTJOIN(" ",TRUE, Table7112[[#This Row],[Discipline Concat-Code]],Table7112[[#This Row],[Term]])</f>
        <v>TS-UT Utilities</v>
      </c>
      <c r="W102" s="42" t="s">
        <v>399</v>
      </c>
      <c r="X102" s="41" t="str">
        <f>IF(Table7112[[#This Row],[Sub-Disc Code]]="","",_xlfn.TEXTJOIN("-",TRUE, Table7112[[#This Row],[Discipline Concat-Code]],Table7112[[#This Row],[Sub-Disc Code]]))</f>
        <v>TS-UT-UP</v>
      </c>
      <c r="Y102" s="35" t="s">
        <v>400</v>
      </c>
      <c r="Z102" s="35" t="str">
        <f>_xlfn.TEXTJOIN(" ",TRUE, Table7112[[#This Row],[Sub-Disc Concatc Code]],Table7112[[#This Row],[Sub-Discipline_Description]])</f>
        <v>TS-UT-UP Petroleum products</v>
      </c>
      <c r="AA102" s="35" t="str">
        <f>_xlfn.TEXTJOIN(" | ",TRUE,Table7112[[#This Row],[Work Package Cat]],Table7112[[#This Row],[Term]],Table7112[[#This Row],[Sub-Discipline_Description]])</f>
        <v>Tech - Systems &amp; Services | Utilities | Petroleum products</v>
      </c>
      <c r="AB102" s="22" t="str">
        <f>_xlfn.TEXTJOIN("-",TRUE,Table7112[[#This Row],[Cat Code]],Table7112[[#This Row],[Discipline Code]],Table7112[[#This Row],[Sub-Disc Code]])</f>
        <v>TS-UT-UP</v>
      </c>
    </row>
    <row r="103" spans="1:28" x14ac:dyDescent="0.25">
      <c r="A103" s="5"/>
      <c r="B103" s="5"/>
      <c r="C103" s="5"/>
      <c r="D103" s="5"/>
      <c r="E103" s="5"/>
      <c r="F103" s="5"/>
      <c r="G103" s="5"/>
      <c r="I103" s="5"/>
      <c r="J103" s="5"/>
      <c r="K103" s="5"/>
      <c r="L103" s="5"/>
      <c r="M103" s="39" t="str">
        <f>_xlfn.TEXTJOIN("-",TRUE,Table7112[[#This Row],[Cat Code]],Table7112[[#This Row],[Discipline Code]],Table7112[[#This Row],[Sub-Disc Code]])</f>
        <v>TS-UT-US</v>
      </c>
      <c r="N103" s="38">
        <v>98</v>
      </c>
      <c r="O103" s="37" t="s">
        <v>401</v>
      </c>
      <c r="P103" s="42" t="s">
        <v>136</v>
      </c>
      <c r="Q103" s="35" t="s">
        <v>138</v>
      </c>
      <c r="R103" s="35" t="str">
        <f>_xlfn.TEXTJOIN(" ",TRUE, Table7112[[#This Row],[Cat Code]],Table7112[[#This Row],[Work Package Cat]])</f>
        <v>TS Tech - Systems &amp; Services</v>
      </c>
      <c r="S103" s="42" t="s">
        <v>183</v>
      </c>
      <c r="T103" s="36" t="str">
        <f>IF(Table7112[[#This Row],[Discipline Code]]="","",_xlfn.TEXTJOIN("-",TRUE, Table7112[[#This Row],[Cat Code]],Table7112[[#This Row],[Discipline Code]]))</f>
        <v>TS-UT</v>
      </c>
      <c r="U103" s="35" t="s">
        <v>184</v>
      </c>
      <c r="V103" s="35" t="str">
        <f>_xlfn.TEXTJOIN(" ",TRUE, Table7112[[#This Row],[Discipline Concat-Code]],Table7112[[#This Row],[Term]])</f>
        <v>TS-UT Utilities</v>
      </c>
      <c r="W103" s="42" t="s">
        <v>402</v>
      </c>
      <c r="X103" s="41" t="str">
        <f>IF(Table7112[[#This Row],[Sub-Disc Code]]="","",_xlfn.TEXTJOIN("-",TRUE, Table7112[[#This Row],[Discipline Concat-Code]],Table7112[[#This Row],[Sub-Disc Code]]))</f>
        <v>TS-UT-US</v>
      </c>
      <c r="Y103" s="35" t="s">
        <v>403</v>
      </c>
      <c r="Z103" s="35" t="str">
        <f>_xlfn.TEXTJOIN(" ",TRUE, Table7112[[#This Row],[Sub-Disc Concatc Code]],Table7112[[#This Row],[Sub-Discipline_Description]])</f>
        <v>TS-UT-US Sewer</v>
      </c>
      <c r="AA103" s="35" t="str">
        <f>_xlfn.TEXTJOIN(" | ",TRUE,Table7112[[#This Row],[Work Package Cat]],Table7112[[#This Row],[Term]],Table7112[[#This Row],[Sub-Discipline_Description]])</f>
        <v>Tech - Systems &amp; Services | Utilities | Sewer</v>
      </c>
      <c r="AB103" s="22" t="str">
        <f>_xlfn.TEXTJOIN("-",TRUE,Table7112[[#This Row],[Cat Code]],Table7112[[#This Row],[Discipline Code]],Table7112[[#This Row],[Sub-Disc Code]])</f>
        <v>TS-UT-US</v>
      </c>
    </row>
    <row r="104" spans="1:28" x14ac:dyDescent="0.25">
      <c r="A104" s="5"/>
      <c r="B104" s="5"/>
      <c r="C104" s="5"/>
      <c r="D104" s="5"/>
      <c r="E104" s="5"/>
      <c r="F104" s="5"/>
      <c r="G104" s="5"/>
      <c r="I104" s="5"/>
      <c r="J104" s="5"/>
      <c r="K104" s="5"/>
      <c r="L104" s="5"/>
      <c r="M104" s="39" t="str">
        <f>_xlfn.TEXTJOIN("-",TRUE,Table7112[[#This Row],[Cat Code]],Table7112[[#This Row],[Discipline Code]],Table7112[[#This Row],[Sub-Disc Code]])</f>
        <v>TS-UT-UN</v>
      </c>
      <c r="N104" s="38">
        <v>99</v>
      </c>
      <c r="O104" s="37" t="s">
        <v>404</v>
      </c>
      <c r="P104" s="42" t="s">
        <v>136</v>
      </c>
      <c r="Q104" s="35" t="s">
        <v>138</v>
      </c>
      <c r="R104" s="35" t="str">
        <f>_xlfn.TEXTJOIN(" ",TRUE, Table7112[[#This Row],[Cat Code]],Table7112[[#This Row],[Work Package Cat]])</f>
        <v>TS Tech - Systems &amp; Services</v>
      </c>
      <c r="S104" s="42" t="s">
        <v>183</v>
      </c>
      <c r="T104" s="36" t="str">
        <f>IF(Table7112[[#This Row],[Discipline Code]]="","",_xlfn.TEXTJOIN("-",TRUE, Table7112[[#This Row],[Cat Code]],Table7112[[#This Row],[Discipline Code]]))</f>
        <v>TS-UT</v>
      </c>
      <c r="U104" s="35" t="s">
        <v>184</v>
      </c>
      <c r="V104" s="35" t="str">
        <f>_xlfn.TEXTJOIN(" ",TRUE, Table7112[[#This Row],[Discipline Concat-Code]],Table7112[[#This Row],[Term]])</f>
        <v>TS-UT Utilities</v>
      </c>
      <c r="W104" s="42" t="s">
        <v>405</v>
      </c>
      <c r="X104" s="41" t="str">
        <f>IF(Table7112[[#This Row],[Sub-Disc Code]]="","",_xlfn.TEXTJOIN("-",TRUE, Table7112[[#This Row],[Discipline Concat-Code]],Table7112[[#This Row],[Sub-Disc Code]]))</f>
        <v>TS-UT-UN</v>
      </c>
      <c r="Y104" s="35" t="s">
        <v>406</v>
      </c>
      <c r="Z104" s="35" t="str">
        <f>_xlfn.TEXTJOIN(" ",TRUE, Table7112[[#This Row],[Sub-Disc Concatc Code]],Table7112[[#This Row],[Sub-Discipline_Description]])</f>
        <v>TS-UT-UN Unidentified services</v>
      </c>
      <c r="AA104" s="35" t="str">
        <f>_xlfn.TEXTJOIN(" | ",TRUE,Table7112[[#This Row],[Work Package Cat]],Table7112[[#This Row],[Term]],Table7112[[#This Row],[Sub-Discipline_Description]])</f>
        <v>Tech - Systems &amp; Services | Utilities | Unidentified services</v>
      </c>
      <c r="AB104" s="22" t="str">
        <f>_xlfn.TEXTJOIN("-",TRUE,Table7112[[#This Row],[Cat Code]],Table7112[[#This Row],[Discipline Code]],Table7112[[#This Row],[Sub-Disc Code]])</f>
        <v>TS-UT-UN</v>
      </c>
    </row>
    <row r="105" spans="1:28" x14ac:dyDescent="0.25">
      <c r="A105" s="5"/>
      <c r="B105" s="5"/>
      <c r="C105" s="5"/>
      <c r="D105" s="5"/>
      <c r="E105" s="5"/>
      <c r="F105" s="5"/>
      <c r="G105" s="5"/>
      <c r="I105" s="5"/>
      <c r="J105" s="5"/>
      <c r="K105" s="5"/>
      <c r="L105" s="5"/>
      <c r="M105" s="39" t="str">
        <f>_xlfn.TEXTJOIN("-",TRUE,Table7112[[#This Row],[Cat Code]],Table7112[[#This Row],[Discipline Code]],Table7112[[#This Row],[Sub-Disc Code]])</f>
        <v>TS-UT-UW</v>
      </c>
      <c r="N105" s="38">
        <v>100</v>
      </c>
      <c r="O105" s="37" t="s">
        <v>407</v>
      </c>
      <c r="P105" s="42" t="s">
        <v>136</v>
      </c>
      <c r="Q105" s="35" t="s">
        <v>138</v>
      </c>
      <c r="R105" s="35" t="str">
        <f>_xlfn.TEXTJOIN(" ",TRUE, Table7112[[#This Row],[Cat Code]],Table7112[[#This Row],[Work Package Cat]])</f>
        <v>TS Tech - Systems &amp; Services</v>
      </c>
      <c r="S105" s="42" t="s">
        <v>183</v>
      </c>
      <c r="T105" s="36" t="str">
        <f>IF(Table7112[[#This Row],[Discipline Code]]="","",_xlfn.TEXTJOIN("-",TRUE, Table7112[[#This Row],[Cat Code]],Table7112[[#This Row],[Discipline Code]]))</f>
        <v>TS-UT</v>
      </c>
      <c r="U105" s="35" t="s">
        <v>184</v>
      </c>
      <c r="V105" s="35" t="str">
        <f>_xlfn.TEXTJOIN(" ",TRUE, Table7112[[#This Row],[Discipline Concat-Code]],Table7112[[#This Row],[Term]])</f>
        <v>TS-UT Utilities</v>
      </c>
      <c r="W105" s="42" t="s">
        <v>408</v>
      </c>
      <c r="X105" s="41" t="str">
        <f>IF(Table7112[[#This Row],[Sub-Disc Code]]="","",_xlfn.TEXTJOIN("-",TRUE, Table7112[[#This Row],[Discipline Concat-Code]],Table7112[[#This Row],[Sub-Disc Code]]))</f>
        <v>TS-UT-UW</v>
      </c>
      <c r="Y105" s="35" t="s">
        <v>409</v>
      </c>
      <c r="Z105" s="35" t="str">
        <f>_xlfn.TEXTJOIN(" ",TRUE, Table7112[[#This Row],[Sub-Disc Concatc Code]],Table7112[[#This Row],[Sub-Discipline_Description]])</f>
        <v>TS-UT-UW Water</v>
      </c>
      <c r="AA105" s="35" t="str">
        <f>_xlfn.TEXTJOIN(" | ",TRUE,Table7112[[#This Row],[Work Package Cat]],Table7112[[#This Row],[Term]],Table7112[[#This Row],[Sub-Discipline_Description]])</f>
        <v>Tech - Systems &amp; Services | Utilities | Water</v>
      </c>
      <c r="AB105" s="22" t="str">
        <f>_xlfn.TEXTJOIN("-",TRUE,Table7112[[#This Row],[Cat Code]],Table7112[[#This Row],[Discipline Code]],Table7112[[#This Row],[Sub-Disc Code]])</f>
        <v>TS-UT-UW</v>
      </c>
    </row>
    <row r="106" spans="1:28" x14ac:dyDescent="0.25">
      <c r="A106" s="5"/>
      <c r="B106" s="5"/>
      <c r="C106" s="5"/>
      <c r="D106" s="5"/>
      <c r="E106" s="5"/>
      <c r="F106" s="5"/>
      <c r="G106" s="5"/>
      <c r="I106" s="5"/>
      <c r="J106" s="5"/>
      <c r="K106" s="5"/>
      <c r="L106" s="5"/>
      <c r="M106" s="39" t="str">
        <f>_xlfn.TEXTJOIN("-",TRUE,Table7112[[#This Row],[Cat Code]],Table7112[[#This Row],[Discipline Code]],Table7112[[#This Row],[Sub-Disc Code]])</f>
        <v>MG</v>
      </c>
      <c r="N106" s="38">
        <v>101</v>
      </c>
      <c r="O106" s="37" t="s">
        <v>132</v>
      </c>
      <c r="P106" s="20" t="s">
        <v>141</v>
      </c>
      <c r="Q106" s="19" t="s">
        <v>32</v>
      </c>
      <c r="R106" s="19" t="str">
        <f>_xlfn.TEXTJOIN(" ",TRUE, Table7112[[#This Row],[Cat Code]],Table7112[[#This Row],[Work Package Cat]])</f>
        <v>MG Management</v>
      </c>
      <c r="S106" s="20"/>
      <c r="T106" s="36" t="str">
        <f>IF(Table7112[[#This Row],[Discipline Code]]="","",_xlfn.TEXTJOIN("-",TRUE, Table7112[[#This Row],[Cat Code]],Table7112[[#This Row],[Discipline Code]]))</f>
        <v/>
      </c>
      <c r="U106" s="19"/>
      <c r="V106" s="19" t="str">
        <f>_xlfn.TEXTJOIN(" ",TRUE, Table7112[[#This Row],[Discipline Concat-Code]],Table7112[[#This Row],[Term]])</f>
        <v/>
      </c>
      <c r="W106" s="20"/>
      <c r="X106" s="19" t="str">
        <f>IF(Table7112[[#This Row],[Sub-Disc Code]]="","",_xlfn.TEXTJOIN("-",TRUE, Table7112[[#This Row],[Discipline Concat-Code]],Table7112[[#This Row],[Sub-Disc Code]]))</f>
        <v/>
      </c>
      <c r="Y106" s="19"/>
      <c r="Z106" s="19" t="str">
        <f>_xlfn.TEXTJOIN(" ",TRUE, Table7112[[#This Row],[Sub-Disc Concatc Code]],Table7112[[#This Row],[Sub-Discipline_Description]])</f>
        <v/>
      </c>
      <c r="AA106" s="35" t="str">
        <f>_xlfn.TEXTJOIN(" | ",TRUE,Table7112[[#This Row],[Work Package Cat]],Table7112[[#This Row],[Term]],Table7112[[#This Row],[Sub-Discipline_Description]])</f>
        <v>Management</v>
      </c>
      <c r="AB106" s="22" t="str">
        <f>_xlfn.TEXTJOIN("-",TRUE,Table7112[[#This Row],[Cat Code]],Table7112[[#This Row],[Discipline Code]],Table7112[[#This Row],[Sub-Disc Code]])</f>
        <v>MG</v>
      </c>
    </row>
    <row r="107" spans="1:28" x14ac:dyDescent="0.25">
      <c r="A107" s="5"/>
      <c r="B107" s="5"/>
      <c r="C107" s="5"/>
      <c r="D107" s="5"/>
      <c r="E107" s="5"/>
      <c r="F107" s="5"/>
      <c r="G107" s="5"/>
      <c r="I107" s="5"/>
      <c r="J107" s="5"/>
      <c r="K107" s="5"/>
      <c r="L107" s="5"/>
      <c r="M107" s="39" t="str">
        <f>_xlfn.TEXTJOIN("-",TRUE,Table7112[[#This Row],[Cat Code]],Table7112[[#This Row],[Discipline Code]],Table7112[[#This Row],[Sub-Disc Code]])</f>
        <v>MG-CM</v>
      </c>
      <c r="N107" s="38">
        <v>102</v>
      </c>
      <c r="O107" s="37" t="s">
        <v>137</v>
      </c>
      <c r="P107" s="20" t="s">
        <v>141</v>
      </c>
      <c r="Q107" s="19" t="s">
        <v>32</v>
      </c>
      <c r="R107" s="19" t="str">
        <f>_xlfn.TEXTJOIN(" ",TRUE, Table7112[[#This Row],[Cat Code]],Table7112[[#This Row],[Work Package Cat]])</f>
        <v>MG Management</v>
      </c>
      <c r="S107" s="20" t="s">
        <v>188</v>
      </c>
      <c r="T107" s="36" t="str">
        <f>IF(Table7112[[#This Row],[Discipline Code]]="","",_xlfn.TEXTJOIN("-",TRUE, Table7112[[#This Row],[Cat Code]],Table7112[[#This Row],[Discipline Code]]))</f>
        <v>MG-CM</v>
      </c>
      <c r="U107" s="19" t="s">
        <v>189</v>
      </c>
      <c r="V107" s="19" t="str">
        <f>_xlfn.TEXTJOIN(" ",TRUE, Table7112[[#This Row],[Discipline Concat-Code]],Table7112[[#This Row],[Term]])</f>
        <v>MG-CM Commercial Management</v>
      </c>
      <c r="W107" s="20"/>
      <c r="X107" s="19" t="str">
        <f>IF(Table7112[[#This Row],[Sub-Disc Code]]="","",_xlfn.TEXTJOIN("-",TRUE, Table7112[[#This Row],[Discipline Concat-Code]],Table7112[[#This Row],[Sub-Disc Code]]))</f>
        <v/>
      </c>
      <c r="Y107" s="19"/>
      <c r="Z107" s="19" t="str">
        <f>_xlfn.TEXTJOIN(" ",TRUE, Table7112[[#This Row],[Sub-Disc Concatc Code]],Table7112[[#This Row],[Sub-Discipline_Description]])</f>
        <v/>
      </c>
      <c r="AA107" s="35" t="str">
        <f>_xlfn.TEXTJOIN(" | ",TRUE,Table7112[[#This Row],[Work Package Cat]],Table7112[[#This Row],[Term]],Table7112[[#This Row],[Sub-Discipline_Description]])</f>
        <v>Management | Commercial Management</v>
      </c>
      <c r="AB107" s="22" t="str">
        <f>_xlfn.TEXTJOIN("-",TRUE,Table7112[[#This Row],[Cat Code]],Table7112[[#This Row],[Discipline Code]],Table7112[[#This Row],[Sub-Disc Code]])</f>
        <v>MG-CM</v>
      </c>
    </row>
    <row r="108" spans="1:28" x14ac:dyDescent="0.25">
      <c r="A108" s="5"/>
      <c r="B108" s="5"/>
      <c r="C108" s="5"/>
      <c r="D108" s="5"/>
      <c r="E108" s="5"/>
      <c r="F108" s="5"/>
      <c r="G108" s="5"/>
      <c r="I108" s="5"/>
      <c r="J108" s="5"/>
      <c r="K108" s="5"/>
      <c r="L108" s="5"/>
      <c r="M108" s="39" t="str">
        <f>_xlfn.TEXTJOIN("-",TRUE,Table7112[[#This Row],[Cat Code]],Table7112[[#This Row],[Discipline Code]],Table7112[[#This Row],[Sub-Disc Code]])</f>
        <v>MG-CM-CD</v>
      </c>
      <c r="N108" s="38">
        <v>103</v>
      </c>
      <c r="O108" s="37" t="s">
        <v>142</v>
      </c>
      <c r="P108" s="20" t="s">
        <v>141</v>
      </c>
      <c r="Q108" s="19" t="s">
        <v>32</v>
      </c>
      <c r="R108" s="19" t="str">
        <f>_xlfn.TEXTJOIN(" ",TRUE, Table7112[[#This Row],[Cat Code]],Table7112[[#This Row],[Work Package Cat]])</f>
        <v>MG Management</v>
      </c>
      <c r="S108" s="20" t="s">
        <v>188</v>
      </c>
      <c r="T108" s="36" t="str">
        <f>IF(Table7112[[#This Row],[Discipline Code]]="","",_xlfn.TEXTJOIN("-",TRUE, Table7112[[#This Row],[Cat Code]],Table7112[[#This Row],[Discipline Code]]))</f>
        <v>MG-CM</v>
      </c>
      <c r="U108" s="19" t="s">
        <v>189</v>
      </c>
      <c r="V108" s="19" t="str">
        <f>_xlfn.TEXTJOIN(" ",TRUE, Table7112[[#This Row],[Discipline Concat-Code]],Table7112[[#This Row],[Term]])</f>
        <v>MG-CM Commercial Management</v>
      </c>
      <c r="W108" s="20" t="s">
        <v>411</v>
      </c>
      <c r="X108" s="19" t="str">
        <f>IF(Table7112[[#This Row],[Sub-Disc Code]]="","",_xlfn.TEXTJOIN("-",TRUE, Table7112[[#This Row],[Discipline Concat-Code]],Table7112[[#This Row],[Sub-Disc Code]]))</f>
        <v>MG-CM-CD</v>
      </c>
      <c r="Y108" s="19" t="s">
        <v>412</v>
      </c>
      <c r="Z108" s="19" t="str">
        <f>_xlfn.TEXTJOIN(" ",TRUE, Table7112[[#This Row],[Sub-Disc Concatc Code]],Table7112[[#This Row],[Sub-Discipline_Description]])</f>
        <v>MG-CM-CD Contracts Administration</v>
      </c>
      <c r="AA108" s="35" t="str">
        <f>_xlfn.TEXTJOIN(" | ",TRUE,Table7112[[#This Row],[Work Package Cat]],Table7112[[#This Row],[Term]],Table7112[[#This Row],[Sub-Discipline_Description]])</f>
        <v>Management | Commercial Management | Contracts Administration</v>
      </c>
      <c r="AB108" s="22" t="str">
        <f>_xlfn.TEXTJOIN("-",TRUE,Table7112[[#This Row],[Cat Code]],Table7112[[#This Row],[Discipline Code]],Table7112[[#This Row],[Sub-Disc Code]])</f>
        <v>MG-CM-CD</v>
      </c>
    </row>
    <row r="109" spans="1:28" x14ac:dyDescent="0.25">
      <c r="A109" s="5"/>
      <c r="B109" s="5"/>
      <c r="C109" s="5"/>
      <c r="D109" s="5"/>
      <c r="E109" s="5"/>
      <c r="F109" s="5"/>
      <c r="G109" s="5"/>
      <c r="I109" s="5"/>
      <c r="J109" s="5"/>
      <c r="K109" s="5"/>
      <c r="L109" s="5"/>
      <c r="M109" s="39" t="str">
        <f>_xlfn.TEXTJOIN("-",TRUE,Table7112[[#This Row],[Cat Code]],Table7112[[#This Row],[Discipline Code]],Table7112[[#This Row],[Sub-Disc Code]])</f>
        <v>MG-CM-DB</v>
      </c>
      <c r="N109" s="38">
        <v>104</v>
      </c>
      <c r="O109" s="37" t="s">
        <v>146</v>
      </c>
      <c r="P109" s="20" t="s">
        <v>141</v>
      </c>
      <c r="Q109" s="19" t="s">
        <v>32</v>
      </c>
      <c r="R109" s="19" t="str">
        <f>_xlfn.TEXTJOIN(" ",TRUE, Table7112[[#This Row],[Cat Code]],Table7112[[#This Row],[Work Package Cat]])</f>
        <v>MG Management</v>
      </c>
      <c r="S109" s="20" t="s">
        <v>188</v>
      </c>
      <c r="T109" s="36" t="str">
        <f>IF(Table7112[[#This Row],[Discipline Code]]="","",_xlfn.TEXTJOIN("-",TRUE, Table7112[[#This Row],[Cat Code]],Table7112[[#This Row],[Discipline Code]]))</f>
        <v>MG-CM</v>
      </c>
      <c r="U109" s="19" t="s">
        <v>189</v>
      </c>
      <c r="V109" s="19" t="str">
        <f>_xlfn.TEXTJOIN(" ",TRUE, Table7112[[#This Row],[Discipline Concat-Code]],Table7112[[#This Row],[Term]])</f>
        <v>MG-CM Commercial Management</v>
      </c>
      <c r="W109" s="20" t="s">
        <v>413</v>
      </c>
      <c r="X109" s="19" t="str">
        <f>IF(Table7112[[#This Row],[Sub-Disc Code]]="","",_xlfn.TEXTJOIN("-",TRUE, Table7112[[#This Row],[Discipline Concat-Code]],Table7112[[#This Row],[Sub-Disc Code]]))</f>
        <v>MG-CM-DB</v>
      </c>
      <c r="Y109" s="19" t="s">
        <v>414</v>
      </c>
      <c r="Z109" s="19" t="str">
        <f>_xlfn.TEXTJOIN(" ",TRUE, Table7112[[#This Row],[Sub-Disc Concatc Code]],Table7112[[#This Row],[Sub-Discipline_Description]])</f>
        <v>MG-CM-DB Demobilisation</v>
      </c>
      <c r="AA109" s="35" t="str">
        <f>_xlfn.TEXTJOIN(" | ",TRUE,Table7112[[#This Row],[Work Package Cat]],Table7112[[#This Row],[Term]],Table7112[[#This Row],[Sub-Discipline_Description]])</f>
        <v>Management | Commercial Management | Demobilisation</v>
      </c>
      <c r="AB109" s="22" t="str">
        <f>_xlfn.TEXTJOIN("-",TRUE,Table7112[[#This Row],[Cat Code]],Table7112[[#This Row],[Discipline Code]],Table7112[[#This Row],[Sub-Disc Code]])</f>
        <v>MG-CM-DB</v>
      </c>
    </row>
    <row r="110" spans="1:28" x14ac:dyDescent="0.25">
      <c r="A110" s="5"/>
      <c r="B110" s="5"/>
      <c r="C110" s="5"/>
      <c r="D110" s="5"/>
      <c r="E110" s="5"/>
      <c r="F110" s="5"/>
      <c r="G110" s="5"/>
      <c r="I110" s="5"/>
      <c r="J110" s="5"/>
      <c r="K110" s="5"/>
      <c r="L110" s="5"/>
      <c r="M110" s="39" t="str">
        <f>_xlfn.TEXTJOIN("-",TRUE,Table7112[[#This Row],[Cat Code]],Table7112[[#This Row],[Discipline Code]],Table7112[[#This Row],[Sub-Disc Code]])</f>
        <v>MG-CM-EC</v>
      </c>
      <c r="N110" s="38">
        <v>105</v>
      </c>
      <c r="O110" s="37" t="s">
        <v>151</v>
      </c>
      <c r="P110" s="20" t="s">
        <v>141</v>
      </c>
      <c r="Q110" s="19" t="s">
        <v>32</v>
      </c>
      <c r="R110" s="19" t="str">
        <f>_xlfn.TEXTJOIN(" ",TRUE, Table7112[[#This Row],[Cat Code]],Table7112[[#This Row],[Work Package Cat]])</f>
        <v>MG Management</v>
      </c>
      <c r="S110" s="20" t="s">
        <v>188</v>
      </c>
      <c r="T110" s="36" t="str">
        <f>IF(Table7112[[#This Row],[Discipline Code]]="","",_xlfn.TEXTJOIN("-",TRUE, Table7112[[#This Row],[Cat Code]],Table7112[[#This Row],[Discipline Code]]))</f>
        <v>MG-CM</v>
      </c>
      <c r="U110" s="19" t="s">
        <v>189</v>
      </c>
      <c r="V110" s="19" t="str">
        <f>_xlfn.TEXTJOIN(" ",TRUE, Table7112[[#This Row],[Discipline Concat-Code]],Table7112[[#This Row],[Term]])</f>
        <v>MG-CM Commercial Management</v>
      </c>
      <c r="W110" s="20" t="s">
        <v>415</v>
      </c>
      <c r="X110" s="19" t="str">
        <f>IF(Table7112[[#This Row],[Sub-Disc Code]]="","",_xlfn.TEXTJOIN("-",TRUE, Table7112[[#This Row],[Discipline Concat-Code]],Table7112[[#This Row],[Sub-Disc Code]]))</f>
        <v>MG-CM-EC</v>
      </c>
      <c r="Y110" s="19" t="s">
        <v>416</v>
      </c>
      <c r="Z110" s="19" t="str">
        <f>_xlfn.TEXTJOIN(" ",TRUE, Table7112[[#This Row],[Sub-Disc Concatc Code]],Table7112[[#This Row],[Sub-Discipline_Description]])</f>
        <v>MG-CM-EC Economic, Financial &amp; Commercial</v>
      </c>
      <c r="AA110" s="35" t="str">
        <f>_xlfn.TEXTJOIN(" | ",TRUE,Table7112[[#This Row],[Work Package Cat]],Table7112[[#This Row],[Term]],Table7112[[#This Row],[Sub-Discipline_Description]])</f>
        <v>Management | Commercial Management | Economic, Financial &amp; Commercial</v>
      </c>
      <c r="AB110" s="22" t="str">
        <f>_xlfn.TEXTJOIN("-",TRUE,Table7112[[#This Row],[Cat Code]],Table7112[[#This Row],[Discipline Code]],Table7112[[#This Row],[Sub-Disc Code]])</f>
        <v>MG-CM-EC</v>
      </c>
    </row>
    <row r="111" spans="1:28" x14ac:dyDescent="0.25">
      <c r="A111" s="5"/>
      <c r="B111" s="5"/>
      <c r="C111" s="5"/>
      <c r="D111" s="5"/>
      <c r="E111" s="5"/>
      <c r="F111" s="5"/>
      <c r="G111" s="5"/>
      <c r="I111" s="5"/>
      <c r="J111" s="5"/>
      <c r="K111" s="5"/>
      <c r="L111" s="5"/>
      <c r="M111" s="39" t="str">
        <f>_xlfn.TEXTJOIN("-",TRUE,Table7112[[#This Row],[Cat Code]],Table7112[[#This Row],[Discipline Code]],Table7112[[#This Row],[Sub-Disc Code]])</f>
        <v>MG-CM-FM</v>
      </c>
      <c r="N111" s="38">
        <v>106</v>
      </c>
      <c r="O111" s="37" t="s">
        <v>156</v>
      </c>
      <c r="P111" s="20" t="s">
        <v>141</v>
      </c>
      <c r="Q111" s="19" t="s">
        <v>32</v>
      </c>
      <c r="R111" s="19" t="str">
        <f>_xlfn.TEXTJOIN(" ",TRUE, Table7112[[#This Row],[Cat Code]],Table7112[[#This Row],[Work Package Cat]])</f>
        <v>MG Management</v>
      </c>
      <c r="S111" s="20" t="s">
        <v>188</v>
      </c>
      <c r="T111" s="36" t="str">
        <f>IF(Table7112[[#This Row],[Discipline Code]]="","",_xlfn.TEXTJOIN("-",TRUE, Table7112[[#This Row],[Cat Code]],Table7112[[#This Row],[Discipline Code]]))</f>
        <v>MG-CM</v>
      </c>
      <c r="U111" s="19" t="s">
        <v>189</v>
      </c>
      <c r="V111" s="19" t="str">
        <f>_xlfn.TEXTJOIN(" ",TRUE, Table7112[[#This Row],[Discipline Concat-Code]],Table7112[[#This Row],[Term]])</f>
        <v>MG-CM Commercial Management</v>
      </c>
      <c r="W111" s="20" t="s">
        <v>417</v>
      </c>
      <c r="X111" s="19" t="str">
        <f>IF(Table7112[[#This Row],[Sub-Disc Code]]="","",_xlfn.TEXTJOIN("-",TRUE, Table7112[[#This Row],[Discipline Concat-Code]],Table7112[[#This Row],[Sub-Disc Code]]))</f>
        <v>MG-CM-FM</v>
      </c>
      <c r="Y111" s="19" t="s">
        <v>418</v>
      </c>
      <c r="Z111" s="19" t="str">
        <f>_xlfn.TEXTJOIN(" ",TRUE, Table7112[[#This Row],[Sub-Disc Concatc Code]],Table7112[[#This Row],[Sub-Discipline_Description]])</f>
        <v>MG-CM-FM Funding &amp; Finance Management</v>
      </c>
      <c r="AA111" s="35" t="str">
        <f>_xlfn.TEXTJOIN(" | ",TRUE,Table7112[[#This Row],[Work Package Cat]],Table7112[[#This Row],[Term]],Table7112[[#This Row],[Sub-Discipline_Description]])</f>
        <v>Management | Commercial Management | Funding &amp; Finance Management</v>
      </c>
      <c r="AB111" s="22" t="str">
        <f>_xlfn.TEXTJOIN("-",TRUE,Table7112[[#This Row],[Cat Code]],Table7112[[#This Row],[Discipline Code]],Table7112[[#This Row],[Sub-Disc Code]])</f>
        <v>MG-CM-FM</v>
      </c>
    </row>
    <row r="112" spans="1:28" x14ac:dyDescent="0.25">
      <c r="A112" s="5"/>
      <c r="B112" s="5"/>
      <c r="C112" s="5"/>
      <c r="D112" s="5"/>
      <c r="E112" s="5"/>
      <c r="F112" s="5"/>
      <c r="G112" s="5"/>
      <c r="I112" s="5"/>
      <c r="J112" s="5"/>
      <c r="K112" s="5"/>
      <c r="L112" s="5"/>
      <c r="M112" s="39" t="str">
        <f>_xlfn.TEXTJOIN("-",TRUE,Table7112[[#This Row],[Cat Code]],Table7112[[#This Row],[Discipline Code]],Table7112[[#This Row],[Sub-Disc Code]])</f>
        <v>MG-CM-HR</v>
      </c>
      <c r="N112" s="38">
        <v>107</v>
      </c>
      <c r="O112" s="37" t="s">
        <v>161</v>
      </c>
      <c r="P112" s="20" t="s">
        <v>141</v>
      </c>
      <c r="Q112" s="19" t="s">
        <v>32</v>
      </c>
      <c r="R112" s="19" t="str">
        <f>_xlfn.TEXTJOIN(" ",TRUE, Table7112[[#This Row],[Cat Code]],Table7112[[#This Row],[Work Package Cat]])</f>
        <v>MG Management</v>
      </c>
      <c r="S112" s="20" t="s">
        <v>188</v>
      </c>
      <c r="T112" s="36" t="str">
        <f>IF(Table7112[[#This Row],[Discipline Code]]="","",_xlfn.TEXTJOIN("-",TRUE, Table7112[[#This Row],[Cat Code]],Table7112[[#This Row],[Discipline Code]]))</f>
        <v>MG-CM</v>
      </c>
      <c r="U112" s="19" t="s">
        <v>189</v>
      </c>
      <c r="V112" s="19" t="str">
        <f>_xlfn.TEXTJOIN(" ",TRUE, Table7112[[#This Row],[Discipline Concat-Code]],Table7112[[#This Row],[Term]])</f>
        <v>MG-CM Commercial Management</v>
      </c>
      <c r="W112" s="20" t="s">
        <v>419</v>
      </c>
      <c r="X112" s="19" t="str">
        <f>IF(Table7112[[#This Row],[Sub-Disc Code]]="","",_xlfn.TEXTJOIN("-",TRUE, Table7112[[#This Row],[Discipline Concat-Code]],Table7112[[#This Row],[Sub-Disc Code]]))</f>
        <v>MG-CM-HR</v>
      </c>
      <c r="Y112" s="19" t="s">
        <v>420</v>
      </c>
      <c r="Z112" s="19" t="str">
        <f>_xlfn.TEXTJOIN(" ",TRUE, Table7112[[#This Row],[Sub-Disc Concatc Code]],Table7112[[#This Row],[Sub-Discipline_Description]])</f>
        <v>MG-CM-HR HR &amp; Training</v>
      </c>
      <c r="AA112" s="35" t="str">
        <f>_xlfn.TEXTJOIN(" | ",TRUE,Table7112[[#This Row],[Work Package Cat]],Table7112[[#This Row],[Term]],Table7112[[#This Row],[Sub-Discipline_Description]])</f>
        <v>Management | Commercial Management | HR &amp; Training</v>
      </c>
      <c r="AB112" s="22" t="str">
        <f>_xlfn.TEXTJOIN("-",TRUE,Table7112[[#This Row],[Cat Code]],Table7112[[#This Row],[Discipline Code]],Table7112[[#This Row],[Sub-Disc Code]])</f>
        <v>MG-CM-HR</v>
      </c>
    </row>
    <row r="113" spans="1:28" x14ac:dyDescent="0.25">
      <c r="A113" s="5"/>
      <c r="B113" s="5"/>
      <c r="C113" s="5"/>
      <c r="D113" s="5"/>
      <c r="E113" s="5"/>
      <c r="F113" s="5"/>
      <c r="G113" s="5"/>
      <c r="I113" s="5"/>
      <c r="J113" s="5"/>
      <c r="K113" s="5"/>
      <c r="L113" s="5"/>
      <c r="M113" s="39" t="str">
        <f>_xlfn.TEXTJOIN("-",TRUE,Table7112[[#This Row],[Cat Code]],Table7112[[#This Row],[Discipline Code]],Table7112[[#This Row],[Sub-Disc Code]])</f>
        <v>MG-CM-IR</v>
      </c>
      <c r="N113" s="38">
        <v>108</v>
      </c>
      <c r="O113" s="37" t="s">
        <v>165</v>
      </c>
      <c r="P113" s="20" t="s">
        <v>141</v>
      </c>
      <c r="Q113" s="19" t="s">
        <v>32</v>
      </c>
      <c r="R113" s="19" t="str">
        <f>_xlfn.TEXTJOIN(" ",TRUE, Table7112[[#This Row],[Cat Code]],Table7112[[#This Row],[Work Package Cat]])</f>
        <v>MG Management</v>
      </c>
      <c r="S113" s="20" t="s">
        <v>188</v>
      </c>
      <c r="T113" s="36" t="str">
        <f>IF(Table7112[[#This Row],[Discipline Code]]="","",_xlfn.TEXTJOIN("-",TRUE, Table7112[[#This Row],[Cat Code]],Table7112[[#This Row],[Discipline Code]]))</f>
        <v>MG-CM</v>
      </c>
      <c r="U113" s="19" t="s">
        <v>189</v>
      </c>
      <c r="V113" s="19" t="str">
        <f>_xlfn.TEXTJOIN(" ",TRUE, Table7112[[#This Row],[Discipline Concat-Code]],Table7112[[#This Row],[Term]])</f>
        <v>MG-CM Commercial Management</v>
      </c>
      <c r="W113" s="20" t="s">
        <v>421</v>
      </c>
      <c r="X113" s="19" t="str">
        <f>IF(Table7112[[#This Row],[Sub-Disc Code]]="","",_xlfn.TEXTJOIN("-",TRUE, Table7112[[#This Row],[Discipline Concat-Code]],Table7112[[#This Row],[Sub-Disc Code]]))</f>
        <v>MG-CM-IR</v>
      </c>
      <c r="Y113" s="19" t="s">
        <v>422</v>
      </c>
      <c r="Z113" s="19" t="str">
        <f>_xlfn.TEXTJOIN(" ",TRUE, Table7112[[#This Row],[Sub-Disc Concatc Code]],Table7112[[#This Row],[Sub-Discipline_Description]])</f>
        <v>MG-CM-IR Insurance</v>
      </c>
      <c r="AA113" s="35" t="str">
        <f>_xlfn.TEXTJOIN(" | ",TRUE,Table7112[[#This Row],[Work Package Cat]],Table7112[[#This Row],[Term]],Table7112[[#This Row],[Sub-Discipline_Description]])</f>
        <v>Management | Commercial Management | Insurance</v>
      </c>
      <c r="AB113" s="22" t="str">
        <f>_xlfn.TEXTJOIN("-",TRUE,Table7112[[#This Row],[Cat Code]],Table7112[[#This Row],[Discipline Code]],Table7112[[#This Row],[Sub-Disc Code]])</f>
        <v>MG-CM-IR</v>
      </c>
    </row>
    <row r="114" spans="1:28" x14ac:dyDescent="0.25">
      <c r="A114" s="5"/>
      <c r="B114" s="5"/>
      <c r="C114" s="5"/>
      <c r="D114" s="5"/>
      <c r="E114" s="5"/>
      <c r="F114" s="5"/>
      <c r="G114" s="5"/>
      <c r="I114" s="5"/>
      <c r="J114" s="5"/>
      <c r="K114" s="5"/>
      <c r="L114" s="5"/>
      <c r="M114" s="39" t="str">
        <f>_xlfn.TEXTJOIN("-",TRUE,Table7112[[#This Row],[Cat Code]],Table7112[[#This Row],[Discipline Code]],Table7112[[#This Row],[Sub-Disc Code]])</f>
        <v>MG-CM-LG</v>
      </c>
      <c r="N114" s="38">
        <v>109</v>
      </c>
      <c r="O114" s="37" t="s">
        <v>168</v>
      </c>
      <c r="P114" s="20" t="s">
        <v>141</v>
      </c>
      <c r="Q114" s="19" t="s">
        <v>32</v>
      </c>
      <c r="R114" s="19" t="str">
        <f>_xlfn.TEXTJOIN(" ",TRUE, Table7112[[#This Row],[Cat Code]],Table7112[[#This Row],[Work Package Cat]])</f>
        <v>MG Management</v>
      </c>
      <c r="S114" s="20" t="s">
        <v>188</v>
      </c>
      <c r="T114" s="36" t="str">
        <f>IF(Table7112[[#This Row],[Discipline Code]]="","",_xlfn.TEXTJOIN("-",TRUE, Table7112[[#This Row],[Cat Code]],Table7112[[#This Row],[Discipline Code]]))</f>
        <v>MG-CM</v>
      </c>
      <c r="U114" s="19" t="s">
        <v>189</v>
      </c>
      <c r="V114" s="19" t="str">
        <f>_xlfn.TEXTJOIN(" ",TRUE, Table7112[[#This Row],[Discipline Concat-Code]],Table7112[[#This Row],[Term]])</f>
        <v>MG-CM Commercial Management</v>
      </c>
      <c r="W114" s="20" t="s">
        <v>423</v>
      </c>
      <c r="X114" s="19" t="str">
        <f>IF(Table7112[[#This Row],[Sub-Disc Code]]="","",_xlfn.TEXTJOIN("-",TRUE, Table7112[[#This Row],[Discipline Concat-Code]],Table7112[[#This Row],[Sub-Disc Code]]))</f>
        <v>MG-CM-LG</v>
      </c>
      <c r="Y114" s="19" t="s">
        <v>29</v>
      </c>
      <c r="Z114" s="19" t="str">
        <f>_xlfn.TEXTJOIN(" ",TRUE, Table7112[[#This Row],[Sub-Disc Concatc Code]],Table7112[[#This Row],[Sub-Discipline_Description]])</f>
        <v>MG-CM-LG Legal</v>
      </c>
      <c r="AA114" s="35" t="str">
        <f>_xlfn.TEXTJOIN(" | ",TRUE,Table7112[[#This Row],[Work Package Cat]],Table7112[[#This Row],[Term]],Table7112[[#This Row],[Sub-Discipline_Description]])</f>
        <v>Management | Commercial Management | Legal</v>
      </c>
      <c r="AB114" s="22" t="str">
        <f>_xlfn.TEXTJOIN("-",TRUE,Table7112[[#This Row],[Cat Code]],Table7112[[#This Row],[Discipline Code]],Table7112[[#This Row],[Sub-Disc Code]])</f>
        <v>MG-CM-LG</v>
      </c>
    </row>
    <row r="115" spans="1:28" x14ac:dyDescent="0.25">
      <c r="A115" s="5"/>
      <c r="B115" s="5"/>
      <c r="C115" s="5"/>
      <c r="D115" s="5"/>
      <c r="E115" s="5"/>
      <c r="F115" s="5"/>
      <c r="G115" s="5"/>
      <c r="I115" s="5"/>
      <c r="J115" s="5"/>
      <c r="K115" s="5"/>
      <c r="L115" s="5"/>
      <c r="M115" s="39" t="str">
        <f>_xlfn.TEXTJOIN("-",TRUE,Table7112[[#This Row],[Cat Code]],Table7112[[#This Row],[Discipline Code]],Table7112[[#This Row],[Sub-Disc Code]])</f>
        <v xml:space="preserve">MG-CM-OA </v>
      </c>
      <c r="N115" s="38">
        <v>110</v>
      </c>
      <c r="O115" s="37" t="s">
        <v>173</v>
      </c>
      <c r="P115" s="20" t="s">
        <v>141</v>
      </c>
      <c r="Q115" s="19" t="s">
        <v>32</v>
      </c>
      <c r="R115" s="19" t="str">
        <f>_xlfn.TEXTJOIN(" ",TRUE, Table7112[[#This Row],[Cat Code]],Table7112[[#This Row],[Work Package Cat]])</f>
        <v>MG Management</v>
      </c>
      <c r="S115" s="20" t="s">
        <v>188</v>
      </c>
      <c r="T115" s="36" t="str">
        <f>IF(Table7112[[#This Row],[Discipline Code]]="","",_xlfn.TEXTJOIN("-",TRUE, Table7112[[#This Row],[Cat Code]],Table7112[[#This Row],[Discipline Code]]))</f>
        <v>MG-CM</v>
      </c>
      <c r="U115" s="19" t="s">
        <v>189</v>
      </c>
      <c r="V115" s="19" t="str">
        <f>_xlfn.TEXTJOIN(" ",TRUE, Table7112[[#This Row],[Discipline Concat-Code]],Table7112[[#This Row],[Term]])</f>
        <v>MG-CM Commercial Management</v>
      </c>
      <c r="W115" s="20" t="s">
        <v>424</v>
      </c>
      <c r="X115" s="19" t="str">
        <f>IF(Table7112[[#This Row],[Sub-Disc Code]]="","",_xlfn.TEXTJOIN("-",TRUE, Table7112[[#This Row],[Discipline Concat-Code]],Table7112[[#This Row],[Sub-Disc Code]]))</f>
        <v xml:space="preserve">MG-CM-OA </v>
      </c>
      <c r="Y115" s="19" t="s">
        <v>425</v>
      </c>
      <c r="Z115" s="19" t="str">
        <f>_xlfn.TEXTJOIN(" ",TRUE, Table7112[[#This Row],[Sub-Disc Concatc Code]],Table7112[[#This Row],[Sub-Discipline_Description]])</f>
        <v>MG-CM-OA  Options Analysis</v>
      </c>
      <c r="AA115" s="35" t="str">
        <f>_xlfn.TEXTJOIN(" | ",TRUE,Table7112[[#This Row],[Work Package Cat]],Table7112[[#This Row],[Term]],Table7112[[#This Row],[Sub-Discipline_Description]])</f>
        <v>Management | Commercial Management | Options Analysis</v>
      </c>
      <c r="AB115" s="22" t="str">
        <f>_xlfn.TEXTJOIN("-",TRUE,Table7112[[#This Row],[Cat Code]],Table7112[[#This Row],[Discipline Code]],Table7112[[#This Row],[Sub-Disc Code]])</f>
        <v xml:space="preserve">MG-CM-OA </v>
      </c>
    </row>
    <row r="116" spans="1:28" x14ac:dyDescent="0.25">
      <c r="A116" s="5"/>
      <c r="B116" s="5"/>
      <c r="C116" s="5"/>
      <c r="D116" s="5"/>
      <c r="E116" s="5"/>
      <c r="F116" s="5"/>
      <c r="G116" s="5"/>
      <c r="I116" s="5"/>
      <c r="J116" s="5"/>
      <c r="K116" s="5"/>
      <c r="L116" s="5"/>
      <c r="M116" s="39" t="str">
        <f>_xlfn.TEXTJOIN("-",TRUE,Table7112[[#This Row],[Cat Code]],Table7112[[#This Row],[Discipline Code]],Table7112[[#This Row],[Sub-Disc Code]])</f>
        <v>MG-CM-PB</v>
      </c>
      <c r="N116" s="38">
        <v>111</v>
      </c>
      <c r="O116" s="37" t="s">
        <v>178</v>
      </c>
      <c r="P116" s="20" t="s">
        <v>141</v>
      </c>
      <c r="Q116" s="19" t="s">
        <v>32</v>
      </c>
      <c r="R116" s="19" t="str">
        <f>_xlfn.TEXTJOIN(" ",TRUE, Table7112[[#This Row],[Cat Code]],Table7112[[#This Row],[Work Package Cat]])</f>
        <v>MG Management</v>
      </c>
      <c r="S116" s="20" t="s">
        <v>188</v>
      </c>
      <c r="T116" s="36" t="str">
        <f>IF(Table7112[[#This Row],[Discipline Code]]="","",_xlfn.TEXTJOIN("-",TRUE, Table7112[[#This Row],[Cat Code]],Table7112[[#This Row],[Discipline Code]]))</f>
        <v>MG-CM</v>
      </c>
      <c r="U116" s="19" t="s">
        <v>189</v>
      </c>
      <c r="V116" s="19" t="str">
        <f>_xlfn.TEXTJOIN(" ",TRUE, Table7112[[#This Row],[Discipline Concat-Code]],Table7112[[#This Row],[Term]])</f>
        <v>MG-CM Commercial Management</v>
      </c>
      <c r="W116" s="20" t="s">
        <v>426</v>
      </c>
      <c r="X116" s="19" t="str">
        <f>IF(Table7112[[#This Row],[Sub-Disc Code]]="","",_xlfn.TEXTJOIN("-",TRUE, Table7112[[#This Row],[Discipline Concat-Code]],Table7112[[#This Row],[Sub-Disc Code]]))</f>
        <v>MG-CM-PB</v>
      </c>
      <c r="Y116" s="19" t="s">
        <v>427</v>
      </c>
      <c r="Z116" s="19" t="str">
        <f>_xlfn.TEXTJOIN(" ",TRUE, Table7112[[#This Row],[Sub-Disc Concatc Code]],Table7112[[#This Row],[Sub-Discipline_Description]])</f>
        <v>MG-CM-PB Probity</v>
      </c>
      <c r="AA116" s="35" t="str">
        <f>_xlfn.TEXTJOIN(" | ",TRUE,Table7112[[#This Row],[Work Package Cat]],Table7112[[#This Row],[Term]],Table7112[[#This Row],[Sub-Discipline_Description]])</f>
        <v>Management | Commercial Management | Probity</v>
      </c>
      <c r="AB116" s="22" t="str">
        <f>_xlfn.TEXTJOIN("-",TRUE,Table7112[[#This Row],[Cat Code]],Table7112[[#This Row],[Discipline Code]],Table7112[[#This Row],[Sub-Disc Code]])</f>
        <v>MG-CM-PB</v>
      </c>
    </row>
    <row r="117" spans="1:28" x14ac:dyDescent="0.25">
      <c r="A117" s="5"/>
      <c r="B117" s="5"/>
      <c r="C117" s="5"/>
      <c r="D117" s="5"/>
      <c r="E117" s="5"/>
      <c r="F117" s="5"/>
      <c r="G117" s="5"/>
      <c r="I117" s="5"/>
      <c r="J117" s="5"/>
      <c r="K117" s="5"/>
      <c r="L117" s="5"/>
      <c r="M117" s="39" t="str">
        <f>_xlfn.TEXTJOIN("-",TRUE,Table7112[[#This Row],[Cat Code]],Table7112[[#This Row],[Discipline Code]],Table7112[[#This Row],[Sub-Disc Code]])</f>
        <v>MG-CM-PR</v>
      </c>
      <c r="N117" s="38">
        <v>112</v>
      </c>
      <c r="O117" s="37" t="s">
        <v>182</v>
      </c>
      <c r="P117" s="20" t="s">
        <v>141</v>
      </c>
      <c r="Q117" s="19" t="s">
        <v>32</v>
      </c>
      <c r="R117" s="19" t="str">
        <f>_xlfn.TEXTJOIN(" ",TRUE, Table7112[[#This Row],[Cat Code]],Table7112[[#This Row],[Work Package Cat]])</f>
        <v>MG Management</v>
      </c>
      <c r="S117" s="20" t="s">
        <v>188</v>
      </c>
      <c r="T117" s="36" t="str">
        <f>IF(Table7112[[#This Row],[Discipline Code]]="","",_xlfn.TEXTJOIN("-",TRUE, Table7112[[#This Row],[Cat Code]],Table7112[[#This Row],[Discipline Code]]))</f>
        <v>MG-CM</v>
      </c>
      <c r="U117" s="19" t="s">
        <v>189</v>
      </c>
      <c r="V117" s="19" t="str">
        <f>_xlfn.TEXTJOIN(" ",TRUE, Table7112[[#This Row],[Discipline Concat-Code]],Table7112[[#This Row],[Term]])</f>
        <v>MG-CM Commercial Management</v>
      </c>
      <c r="W117" s="20" t="s">
        <v>295</v>
      </c>
      <c r="X117" s="19" t="str">
        <f>IF(Table7112[[#This Row],[Sub-Disc Code]]="","",_xlfn.TEXTJOIN("-",TRUE, Table7112[[#This Row],[Discipline Concat-Code]],Table7112[[#This Row],[Sub-Disc Code]]))</f>
        <v>MG-CM-PR</v>
      </c>
      <c r="Y117" s="19" t="s">
        <v>45</v>
      </c>
      <c r="Z117" s="19" t="str">
        <f>_xlfn.TEXTJOIN(" ",TRUE, Table7112[[#This Row],[Sub-Disc Concatc Code]],Table7112[[#This Row],[Sub-Discipline_Description]])</f>
        <v>MG-CM-PR Procurement</v>
      </c>
      <c r="AA117" s="35" t="str">
        <f>_xlfn.TEXTJOIN(" | ",TRUE,Table7112[[#This Row],[Work Package Cat]],Table7112[[#This Row],[Term]],Table7112[[#This Row],[Sub-Discipline_Description]])</f>
        <v>Management | Commercial Management | Procurement</v>
      </c>
      <c r="AB117" s="22" t="str">
        <f>_xlfn.TEXTJOIN("-",TRUE,Table7112[[#This Row],[Cat Code]],Table7112[[#This Row],[Discipline Code]],Table7112[[#This Row],[Sub-Disc Code]])</f>
        <v>MG-CM-PR</v>
      </c>
    </row>
    <row r="118" spans="1:28" x14ac:dyDescent="0.25">
      <c r="A118" s="5"/>
      <c r="B118" s="5"/>
      <c r="C118" s="5"/>
      <c r="D118" s="5"/>
      <c r="E118" s="5"/>
      <c r="F118" s="5"/>
      <c r="G118" s="5"/>
      <c r="I118" s="5"/>
      <c r="J118" s="5"/>
      <c r="K118" s="5"/>
      <c r="L118" s="5"/>
      <c r="M118" s="39" t="str">
        <f>_xlfn.TEXTJOIN("-",TRUE,Table7112[[#This Row],[Cat Code]],Table7112[[#This Row],[Discipline Code]],Table7112[[#This Row],[Sub-Disc Code]])</f>
        <v>MG-CM-TC</v>
      </c>
      <c r="N118" s="38">
        <v>113</v>
      </c>
      <c r="O118" s="37" t="s">
        <v>187</v>
      </c>
      <c r="P118" s="20" t="s">
        <v>141</v>
      </c>
      <c r="Q118" s="19" t="s">
        <v>32</v>
      </c>
      <c r="R118" s="19" t="str">
        <f>_xlfn.TEXTJOIN(" ",TRUE, Table7112[[#This Row],[Cat Code]],Table7112[[#This Row],[Work Package Cat]])</f>
        <v>MG Management</v>
      </c>
      <c r="S118" s="20" t="s">
        <v>188</v>
      </c>
      <c r="T118" s="36" t="str">
        <f>IF(Table7112[[#This Row],[Discipline Code]]="","",_xlfn.TEXTJOIN("-",TRUE, Table7112[[#This Row],[Cat Code]],Table7112[[#This Row],[Discipline Code]]))</f>
        <v>MG-CM</v>
      </c>
      <c r="U118" s="19" t="s">
        <v>189</v>
      </c>
      <c r="V118" s="19" t="str">
        <f>_xlfn.TEXTJOIN(" ",TRUE, Table7112[[#This Row],[Discipline Concat-Code]],Table7112[[#This Row],[Term]])</f>
        <v>MG-CM Commercial Management</v>
      </c>
      <c r="W118" s="20" t="s">
        <v>131</v>
      </c>
      <c r="X118" s="19" t="str">
        <f>IF(Table7112[[#This Row],[Sub-Disc Code]]="","",_xlfn.TEXTJOIN("-",TRUE, Table7112[[#This Row],[Discipline Concat-Code]],Table7112[[#This Row],[Sub-Disc Code]]))</f>
        <v>MG-CM-TC</v>
      </c>
      <c r="Y118" s="19" t="s">
        <v>428</v>
      </c>
      <c r="Z118" s="19" t="str">
        <f>_xlfn.TEXTJOIN(" ",TRUE, Table7112[[#This Row],[Sub-Disc Concatc Code]],Table7112[[#This Row],[Sub-Discipline_Description]])</f>
        <v>MG-CM-TC Transaction Management</v>
      </c>
      <c r="AA118" s="35" t="str">
        <f>_xlfn.TEXTJOIN(" | ",TRUE,Table7112[[#This Row],[Work Package Cat]],Table7112[[#This Row],[Term]],Table7112[[#This Row],[Sub-Discipline_Description]])</f>
        <v>Management | Commercial Management | Transaction Management</v>
      </c>
      <c r="AB118" s="22" t="str">
        <f>_xlfn.TEXTJOIN("-",TRUE,Table7112[[#This Row],[Cat Code]],Table7112[[#This Row],[Discipline Code]],Table7112[[#This Row],[Sub-Disc Code]])</f>
        <v>MG-CM-TC</v>
      </c>
    </row>
    <row r="119" spans="1:28" x14ac:dyDescent="0.25">
      <c r="A119" s="5"/>
      <c r="B119" s="5"/>
      <c r="C119" s="5"/>
      <c r="D119" s="5"/>
      <c r="E119" s="5"/>
      <c r="F119" s="5"/>
      <c r="G119" s="5"/>
      <c r="I119" s="5"/>
      <c r="J119" s="5"/>
      <c r="K119" s="5"/>
      <c r="L119" s="5"/>
      <c r="M119" s="39" t="str">
        <f>_xlfn.TEXTJOIN("-",TRUE,Table7112[[#This Row],[Cat Code]],Table7112[[#This Row],[Discipline Code]],Table7112[[#This Row],[Sub-Disc Code]])</f>
        <v>MG-CX</v>
      </c>
      <c r="N119" s="38">
        <v>114</v>
      </c>
      <c r="O119" s="37" t="s">
        <v>192</v>
      </c>
      <c r="P119" s="20" t="s">
        <v>141</v>
      </c>
      <c r="Q119" s="19" t="s">
        <v>32</v>
      </c>
      <c r="R119" s="19" t="str">
        <f>_xlfn.TEXTJOIN(" ",TRUE, Table7112[[#This Row],[Cat Code]],Table7112[[#This Row],[Work Package Cat]])</f>
        <v>MG Management</v>
      </c>
      <c r="S119" s="20" t="s">
        <v>193</v>
      </c>
      <c r="T119" s="36" t="str">
        <f>IF(Table7112[[#This Row],[Discipline Code]]="","",_xlfn.TEXTJOIN("-",TRUE, Table7112[[#This Row],[Cat Code]],Table7112[[#This Row],[Discipline Code]]))</f>
        <v>MG-CX</v>
      </c>
      <c r="U119" s="19" t="s">
        <v>194</v>
      </c>
      <c r="V119" s="19" t="str">
        <f>_xlfn.TEXTJOIN(" ",TRUE, Table7112[[#This Row],[Discipline Concat-Code]],Table7112[[#This Row],[Term]])</f>
        <v>MG-CX Construction Management</v>
      </c>
      <c r="W119" s="20"/>
      <c r="X119" s="19" t="str">
        <f>IF(Table7112[[#This Row],[Sub-Disc Code]]="","",_xlfn.TEXTJOIN("-",TRUE, Table7112[[#This Row],[Discipline Concat-Code]],Table7112[[#This Row],[Sub-Disc Code]]))</f>
        <v/>
      </c>
      <c r="Y119" s="19"/>
      <c r="Z119" s="19" t="str">
        <f>_xlfn.TEXTJOIN(" ",TRUE, Table7112[[#This Row],[Sub-Disc Concatc Code]],Table7112[[#This Row],[Sub-Discipline_Description]])</f>
        <v/>
      </c>
      <c r="AA119" s="35" t="str">
        <f>_xlfn.TEXTJOIN(" | ",TRUE,Table7112[[#This Row],[Work Package Cat]],Table7112[[#This Row],[Term]],Table7112[[#This Row],[Sub-Discipline_Description]])</f>
        <v>Management | Construction Management</v>
      </c>
      <c r="AB119" s="22" t="str">
        <f>_xlfn.TEXTJOIN("-",TRUE,Table7112[[#This Row],[Cat Code]],Table7112[[#This Row],[Discipline Code]],Table7112[[#This Row],[Sub-Disc Code]])</f>
        <v>MG-CX</v>
      </c>
    </row>
    <row r="120" spans="1:28" x14ac:dyDescent="0.25">
      <c r="A120" s="5"/>
      <c r="B120" s="5"/>
      <c r="C120" s="5"/>
      <c r="D120" s="5"/>
      <c r="E120" s="5"/>
      <c r="F120" s="5"/>
      <c r="G120" s="5"/>
      <c r="I120" s="5"/>
      <c r="J120" s="5"/>
      <c r="K120" s="5"/>
      <c r="L120" s="5"/>
      <c r="M120" s="39" t="str">
        <f>_xlfn.TEXTJOIN("-",TRUE,Table7112[[#This Row],[Cat Code]],Table7112[[#This Row],[Discipline Code]],Table7112[[#This Row],[Sub-Disc Code]])</f>
        <v>MG-CX-FA</v>
      </c>
      <c r="N120" s="38">
        <v>115</v>
      </c>
      <c r="O120" s="37" t="s">
        <v>197</v>
      </c>
      <c r="P120" s="20" t="s">
        <v>141</v>
      </c>
      <c r="Q120" s="19" t="s">
        <v>32</v>
      </c>
      <c r="R120" s="19" t="str">
        <f>_xlfn.TEXTJOIN(" ",TRUE, Table7112[[#This Row],[Cat Code]],Table7112[[#This Row],[Work Package Cat]])</f>
        <v>MG Management</v>
      </c>
      <c r="S120" s="20" t="s">
        <v>193</v>
      </c>
      <c r="T120" s="36" t="str">
        <f>IF(Table7112[[#This Row],[Discipline Code]]="","",_xlfn.TEXTJOIN("-",TRUE, Table7112[[#This Row],[Cat Code]],Table7112[[#This Row],[Discipline Code]]))</f>
        <v>MG-CX</v>
      </c>
      <c r="U120" s="19" t="s">
        <v>194</v>
      </c>
      <c r="V120" s="19" t="str">
        <f>_xlfn.TEXTJOIN(" ",TRUE, Table7112[[#This Row],[Discipline Concat-Code]],Table7112[[#This Row],[Term]])</f>
        <v>MG-CX Construction Management</v>
      </c>
      <c r="W120" s="20" t="s">
        <v>429</v>
      </c>
      <c r="X120" s="19" t="str">
        <f>IF(Table7112[[#This Row],[Sub-Disc Code]]="","",_xlfn.TEXTJOIN("-",TRUE, Table7112[[#This Row],[Discipline Concat-Code]],Table7112[[#This Row],[Sub-Disc Code]]))</f>
        <v>MG-CX-FA</v>
      </c>
      <c r="Y120" s="19" t="s">
        <v>430</v>
      </c>
      <c r="Z120" s="19" t="str">
        <f>_xlfn.TEXTJOIN(" ",TRUE, Table7112[[#This Row],[Sub-Disc Concatc Code]],Table7112[[#This Row],[Sub-Discipline_Description]])</f>
        <v>MG-CX-FA Facilities and Amenities</v>
      </c>
      <c r="AA120" s="35" t="str">
        <f>_xlfn.TEXTJOIN(" | ",TRUE,Table7112[[#This Row],[Work Package Cat]],Table7112[[#This Row],[Term]],Table7112[[#This Row],[Sub-Discipline_Description]])</f>
        <v>Management | Construction Management | Facilities and Amenities</v>
      </c>
      <c r="AB120" s="22" t="str">
        <f>_xlfn.TEXTJOIN("-",TRUE,Table7112[[#This Row],[Cat Code]],Table7112[[#This Row],[Discipline Code]],Table7112[[#This Row],[Sub-Disc Code]])</f>
        <v>MG-CX-FA</v>
      </c>
    </row>
    <row r="121" spans="1:28" x14ac:dyDescent="0.25">
      <c r="A121" s="5"/>
      <c r="B121" s="5"/>
      <c r="C121" s="5"/>
      <c r="D121" s="5"/>
      <c r="E121" s="5"/>
      <c r="F121" s="5"/>
      <c r="G121" s="5"/>
      <c r="I121" s="5"/>
      <c r="J121" s="5"/>
      <c r="K121" s="5"/>
      <c r="L121" s="5"/>
      <c r="M121" s="39" t="str">
        <f>_xlfn.TEXTJOIN("-",TRUE,Table7112[[#This Row],[Cat Code]],Table7112[[#This Row],[Discipline Code]],Table7112[[#This Row],[Sub-Disc Code]])</f>
        <v>MG-CX-MB</v>
      </c>
      <c r="N121" s="38">
        <v>116</v>
      </c>
      <c r="O121" s="37" t="s">
        <v>202</v>
      </c>
      <c r="P121" s="20" t="s">
        <v>141</v>
      </c>
      <c r="Q121" s="19" t="s">
        <v>32</v>
      </c>
      <c r="R121" s="19" t="str">
        <f>_xlfn.TEXTJOIN(" ",TRUE, Table7112[[#This Row],[Cat Code]],Table7112[[#This Row],[Work Package Cat]])</f>
        <v>MG Management</v>
      </c>
      <c r="S121" s="20" t="s">
        <v>193</v>
      </c>
      <c r="T121" s="36" t="str">
        <f>IF(Table7112[[#This Row],[Discipline Code]]="","",_xlfn.TEXTJOIN("-",TRUE, Table7112[[#This Row],[Cat Code]],Table7112[[#This Row],[Discipline Code]]))</f>
        <v>MG-CX</v>
      </c>
      <c r="U121" s="19" t="s">
        <v>194</v>
      </c>
      <c r="V121" s="19" t="str">
        <f>_xlfn.TEXTJOIN(" ",TRUE, Table7112[[#This Row],[Discipline Concat-Code]],Table7112[[#This Row],[Term]])</f>
        <v>MG-CX Construction Management</v>
      </c>
      <c r="W121" s="20" t="s">
        <v>431</v>
      </c>
      <c r="X121" s="19" t="str">
        <f>IF(Table7112[[#This Row],[Sub-Disc Code]]="","",_xlfn.TEXTJOIN("-",TRUE, Table7112[[#This Row],[Discipline Concat-Code]],Table7112[[#This Row],[Sub-Disc Code]]))</f>
        <v>MG-CX-MB</v>
      </c>
      <c r="Y121" s="19" t="s">
        <v>432</v>
      </c>
      <c r="Z121" s="19" t="str">
        <f>_xlfn.TEXTJOIN(" ",TRUE, Table7112[[#This Row],[Sub-Disc Concatc Code]],Table7112[[#This Row],[Sub-Discipline_Description]])</f>
        <v>MG-CX-MB Mobilisation &amp; Site Establishment</v>
      </c>
      <c r="AA121" s="35" t="str">
        <f>_xlfn.TEXTJOIN(" | ",TRUE,Table7112[[#This Row],[Work Package Cat]],Table7112[[#This Row],[Term]],Table7112[[#This Row],[Sub-Discipline_Description]])</f>
        <v>Management | Construction Management | Mobilisation &amp; Site Establishment</v>
      </c>
      <c r="AB121" s="22" t="str">
        <f>_xlfn.TEXTJOIN("-",TRUE,Table7112[[#This Row],[Cat Code]],Table7112[[#This Row],[Discipline Code]],Table7112[[#This Row],[Sub-Disc Code]])</f>
        <v>MG-CX-MB</v>
      </c>
    </row>
    <row r="122" spans="1:28" x14ac:dyDescent="0.25">
      <c r="A122" s="5"/>
      <c r="B122" s="5"/>
      <c r="C122" s="5"/>
      <c r="D122" s="5"/>
      <c r="E122" s="5"/>
      <c r="F122" s="5"/>
      <c r="G122" s="5"/>
      <c r="I122" s="5"/>
      <c r="J122" s="5"/>
      <c r="K122" s="5"/>
      <c r="L122" s="5"/>
      <c r="M122" s="39" t="str">
        <f>_xlfn.TEXTJOIN("-",TRUE,Table7112[[#This Row],[Cat Code]],Table7112[[#This Row],[Discipline Code]],Table7112[[#This Row],[Sub-Disc Code]])</f>
        <v>MG-CX-SY</v>
      </c>
      <c r="N122" s="38">
        <v>117</v>
      </c>
      <c r="O122" s="37" t="s">
        <v>205</v>
      </c>
      <c r="P122" s="20" t="s">
        <v>141</v>
      </c>
      <c r="Q122" s="19" t="s">
        <v>32</v>
      </c>
      <c r="R122" s="19" t="str">
        <f>_xlfn.TEXTJOIN(" ",TRUE, Table7112[[#This Row],[Cat Code]],Table7112[[#This Row],[Work Package Cat]])</f>
        <v>MG Management</v>
      </c>
      <c r="S122" s="20" t="s">
        <v>193</v>
      </c>
      <c r="T122" s="36" t="str">
        <f>IF(Table7112[[#This Row],[Discipline Code]]="","",_xlfn.TEXTJOIN("-",TRUE, Table7112[[#This Row],[Cat Code]],Table7112[[#This Row],[Discipline Code]]))</f>
        <v>MG-CX</v>
      </c>
      <c r="U122" s="19" t="s">
        <v>194</v>
      </c>
      <c r="V122" s="19" t="str">
        <f>_xlfn.TEXTJOIN(" ",TRUE, Table7112[[#This Row],[Discipline Concat-Code]],Table7112[[#This Row],[Term]])</f>
        <v>MG-CX Construction Management</v>
      </c>
      <c r="W122" s="20" t="s">
        <v>433</v>
      </c>
      <c r="X122" s="19" t="str">
        <f>IF(Table7112[[#This Row],[Sub-Disc Code]]="","",_xlfn.TEXTJOIN("-",TRUE, Table7112[[#This Row],[Discipline Concat-Code]],Table7112[[#This Row],[Sub-Disc Code]]))</f>
        <v>MG-CX-SY</v>
      </c>
      <c r="Y122" s="19" t="s">
        <v>434</v>
      </c>
      <c r="Z122" s="19" t="str">
        <f>_xlfn.TEXTJOIN(" ",TRUE, Table7112[[#This Row],[Sub-Disc Concatc Code]],Table7112[[#This Row],[Sub-Discipline_Description]])</f>
        <v>MG-CX-SY Site Security</v>
      </c>
      <c r="AA122" s="35" t="str">
        <f>_xlfn.TEXTJOIN(" | ",TRUE,Table7112[[#This Row],[Work Package Cat]],Table7112[[#This Row],[Term]],Table7112[[#This Row],[Sub-Discipline_Description]])</f>
        <v>Management | Construction Management | Site Security</v>
      </c>
      <c r="AB122" s="22" t="str">
        <f>_xlfn.TEXTJOIN("-",TRUE,Table7112[[#This Row],[Cat Code]],Table7112[[#This Row],[Discipline Code]],Table7112[[#This Row],[Sub-Disc Code]])</f>
        <v>MG-CX-SY</v>
      </c>
    </row>
    <row r="123" spans="1:28" x14ac:dyDescent="0.25">
      <c r="A123" s="5"/>
      <c r="B123" s="5"/>
      <c r="C123" s="5"/>
      <c r="D123" s="5"/>
      <c r="E123" s="5"/>
      <c r="F123" s="5"/>
      <c r="G123" s="5"/>
      <c r="I123" s="5"/>
      <c r="J123" s="5"/>
      <c r="K123" s="5"/>
      <c r="L123" s="5"/>
      <c r="M123" s="39" t="str">
        <f>_xlfn.TEXTJOIN("-",TRUE,Table7112[[#This Row],[Cat Code]],Table7112[[#This Row],[Discipline Code]],Table7112[[#This Row],[Sub-Disc Code]])</f>
        <v>MG-CY</v>
      </c>
      <c r="N123" s="38">
        <v>118</v>
      </c>
      <c r="O123" s="37" t="s">
        <v>210</v>
      </c>
      <c r="P123" s="20" t="s">
        <v>141</v>
      </c>
      <c r="Q123" s="19" t="s">
        <v>32</v>
      </c>
      <c r="R123" s="19" t="str">
        <f>_xlfn.TEXTJOIN(" ",TRUE, Table7112[[#This Row],[Cat Code]],Table7112[[#This Row],[Work Package Cat]])</f>
        <v>MG Management</v>
      </c>
      <c r="S123" s="20" t="s">
        <v>198</v>
      </c>
      <c r="T123" s="36" t="str">
        <f>IF(Table7112[[#This Row],[Discipline Code]]="","",_xlfn.TEXTJOIN("-",TRUE, Table7112[[#This Row],[Cat Code]],Table7112[[#This Row],[Discipline Code]]))</f>
        <v>MG-CY</v>
      </c>
      <c r="U123" s="19" t="s">
        <v>199</v>
      </c>
      <c r="V123" s="19" t="str">
        <f>_xlfn.TEXTJOIN(" ",TRUE, Table7112[[#This Row],[Discipline Concat-Code]],Table7112[[#This Row],[Term]])</f>
        <v>MG-CY Community</v>
      </c>
      <c r="W123" s="20"/>
      <c r="X123" s="19" t="str">
        <f>IF(Table7112[[#This Row],[Sub-Disc Code]]="","",_xlfn.TEXTJOIN("-",TRUE, Table7112[[#This Row],[Discipline Concat-Code]],Table7112[[#This Row],[Sub-Disc Code]]))</f>
        <v/>
      </c>
      <c r="Y123" s="19"/>
      <c r="Z123" s="19" t="str">
        <f>_xlfn.TEXTJOIN(" ",TRUE, Table7112[[#This Row],[Sub-Disc Concatc Code]],Table7112[[#This Row],[Sub-Discipline_Description]])</f>
        <v/>
      </c>
      <c r="AA123" s="35" t="str">
        <f>_xlfn.TEXTJOIN(" | ",TRUE,Table7112[[#This Row],[Work Package Cat]],Table7112[[#This Row],[Term]],Table7112[[#This Row],[Sub-Discipline_Description]])</f>
        <v>Management | Community</v>
      </c>
      <c r="AB123" s="22" t="str">
        <f>_xlfn.TEXTJOIN("-",TRUE,Table7112[[#This Row],[Cat Code]],Table7112[[#This Row],[Discipline Code]],Table7112[[#This Row],[Sub-Disc Code]])</f>
        <v>MG-CY</v>
      </c>
    </row>
    <row r="124" spans="1:28" x14ac:dyDescent="0.25">
      <c r="A124" s="5"/>
      <c r="B124" s="5"/>
      <c r="C124" s="5"/>
      <c r="D124" s="5"/>
      <c r="E124" s="5"/>
      <c r="F124" s="5"/>
      <c r="G124" s="5"/>
      <c r="I124" s="5"/>
      <c r="J124" s="5"/>
      <c r="K124" s="5"/>
      <c r="L124" s="5"/>
      <c r="M124" s="39" t="str">
        <f>_xlfn.TEXTJOIN("-",TRUE,Table7112[[#This Row],[Cat Code]],Table7112[[#This Row],[Discipline Code]],Table7112[[#This Row],[Sub-Disc Code]])</f>
        <v>MG-CY-CG</v>
      </c>
      <c r="N124" s="38">
        <v>119</v>
      </c>
      <c r="O124" s="37" t="s">
        <v>215</v>
      </c>
      <c r="P124" s="20" t="s">
        <v>141</v>
      </c>
      <c r="Q124" s="19" t="s">
        <v>32</v>
      </c>
      <c r="R124" s="19" t="str">
        <f>_xlfn.TEXTJOIN(" ",TRUE, Table7112[[#This Row],[Cat Code]],Table7112[[#This Row],[Work Package Cat]])</f>
        <v>MG Management</v>
      </c>
      <c r="S124" s="20" t="s">
        <v>198</v>
      </c>
      <c r="T124" s="36" t="str">
        <f>IF(Table7112[[#This Row],[Discipline Code]]="","",_xlfn.TEXTJOIN("-",TRUE, Table7112[[#This Row],[Cat Code]],Table7112[[#This Row],[Discipline Code]]))</f>
        <v>MG-CY</v>
      </c>
      <c r="U124" s="19" t="s">
        <v>199</v>
      </c>
      <c r="V124" s="19" t="str">
        <f>_xlfn.TEXTJOIN(" ",TRUE, Table7112[[#This Row],[Discipline Concat-Code]],Table7112[[#This Row],[Term]])</f>
        <v>MG-CY Community</v>
      </c>
      <c r="W124" s="20" t="s">
        <v>435</v>
      </c>
      <c r="X124" s="19" t="str">
        <f>IF(Table7112[[#This Row],[Sub-Disc Code]]="","",_xlfn.TEXTJOIN("-",TRUE, Table7112[[#This Row],[Discipline Concat-Code]],Table7112[[#This Row],[Sub-Disc Code]]))</f>
        <v>MG-CY-CG</v>
      </c>
      <c r="Y124" s="19" t="s">
        <v>436</v>
      </c>
      <c r="Z124" s="19" t="str">
        <f>_xlfn.TEXTJOIN(" ",TRUE, Table7112[[#This Row],[Sub-Disc Concatc Code]],Table7112[[#This Row],[Sub-Discipline_Description]])</f>
        <v>MG-CY-CG Community Engagement</v>
      </c>
      <c r="AA124" s="35" t="str">
        <f>_xlfn.TEXTJOIN(" | ",TRUE,Table7112[[#This Row],[Work Package Cat]],Table7112[[#This Row],[Term]],Table7112[[#This Row],[Sub-Discipline_Description]])</f>
        <v>Management | Community | Community Engagement</v>
      </c>
      <c r="AB124" s="22" t="str">
        <f>_xlfn.TEXTJOIN("-",TRUE,Table7112[[#This Row],[Cat Code]],Table7112[[#This Row],[Discipline Code]],Table7112[[#This Row],[Sub-Disc Code]])</f>
        <v>MG-CY-CG</v>
      </c>
    </row>
    <row r="125" spans="1:28" x14ac:dyDescent="0.25">
      <c r="A125" s="5"/>
      <c r="B125" s="5"/>
      <c r="C125" s="5"/>
      <c r="D125" s="5"/>
      <c r="E125" s="5"/>
      <c r="F125" s="5"/>
      <c r="G125" s="5"/>
      <c r="I125" s="5"/>
      <c r="J125" s="5"/>
      <c r="K125" s="5"/>
      <c r="L125" s="5"/>
      <c r="M125" s="39" t="str">
        <f>_xlfn.TEXTJOIN("-",TRUE,Table7112[[#This Row],[Cat Code]],Table7112[[#This Row],[Discipline Code]],Table7112[[#This Row],[Sub-Disc Code]])</f>
        <v>MG-CY-CU</v>
      </c>
      <c r="N125" s="38">
        <v>120</v>
      </c>
      <c r="O125" s="37" t="s">
        <v>220</v>
      </c>
      <c r="P125" s="20" t="s">
        <v>141</v>
      </c>
      <c r="Q125" s="19" t="s">
        <v>32</v>
      </c>
      <c r="R125" s="19" t="str">
        <f>_xlfn.TEXTJOIN(" ",TRUE, Table7112[[#This Row],[Cat Code]],Table7112[[#This Row],[Work Package Cat]])</f>
        <v>MG Management</v>
      </c>
      <c r="S125" s="20" t="s">
        <v>198</v>
      </c>
      <c r="T125" s="36" t="str">
        <f>IF(Table7112[[#This Row],[Discipline Code]]="","",_xlfn.TEXTJOIN("-",TRUE, Table7112[[#This Row],[Cat Code]],Table7112[[#This Row],[Discipline Code]]))</f>
        <v>MG-CY</v>
      </c>
      <c r="U125" s="19" t="s">
        <v>199</v>
      </c>
      <c r="V125" s="19" t="str">
        <f>_xlfn.TEXTJOIN(" ",TRUE, Table7112[[#This Row],[Discipline Concat-Code]],Table7112[[#This Row],[Term]])</f>
        <v>MG-CY Community</v>
      </c>
      <c r="W125" s="20" t="s">
        <v>437</v>
      </c>
      <c r="X125" s="19" t="str">
        <f>IF(Table7112[[#This Row],[Sub-Disc Code]]="","",_xlfn.TEXTJOIN("-",TRUE, Table7112[[#This Row],[Discipline Concat-Code]],Table7112[[#This Row],[Sub-Disc Code]]))</f>
        <v>MG-CY-CU</v>
      </c>
      <c r="Y125" s="19" t="s">
        <v>438</v>
      </c>
      <c r="Z125" s="19" t="str">
        <f>_xlfn.TEXTJOIN(" ",TRUE, Table7112[[#This Row],[Sub-Disc Concatc Code]],Table7112[[#This Row],[Sub-Discipline_Description]])</f>
        <v>MG-CY-CU Customer Experience</v>
      </c>
      <c r="AA125" s="35" t="str">
        <f>_xlfn.TEXTJOIN(" | ",TRUE,Table7112[[#This Row],[Work Package Cat]],Table7112[[#This Row],[Term]],Table7112[[#This Row],[Sub-Discipline_Description]])</f>
        <v>Management | Community | Customer Experience</v>
      </c>
      <c r="AB125" s="22" t="str">
        <f>_xlfn.TEXTJOIN("-",TRUE,Table7112[[#This Row],[Cat Code]],Table7112[[#This Row],[Discipline Code]],Table7112[[#This Row],[Sub-Disc Code]])</f>
        <v>MG-CY-CU</v>
      </c>
    </row>
    <row r="126" spans="1:28" x14ac:dyDescent="0.25">
      <c r="A126" s="5"/>
      <c r="B126" s="5"/>
      <c r="C126" s="5"/>
      <c r="D126" s="5"/>
      <c r="E126" s="5"/>
      <c r="F126" s="5"/>
      <c r="G126" s="5"/>
      <c r="I126" s="5"/>
      <c r="J126" s="5"/>
      <c r="K126" s="5"/>
      <c r="L126" s="5"/>
      <c r="M126" s="39" t="str">
        <f>_xlfn.TEXTJOIN("-",TRUE,Table7112[[#This Row],[Cat Code]],Table7112[[#This Row],[Discipline Code]],Table7112[[#This Row],[Sub-Disc Code]])</f>
        <v>MG-CY-MD</v>
      </c>
      <c r="N126" s="38">
        <v>121</v>
      </c>
      <c r="O126" s="37" t="s">
        <v>225</v>
      </c>
      <c r="P126" s="20" t="s">
        <v>141</v>
      </c>
      <c r="Q126" s="19" t="s">
        <v>32</v>
      </c>
      <c r="R126" s="19" t="str">
        <f>_xlfn.TEXTJOIN(" ",TRUE, Table7112[[#This Row],[Cat Code]],Table7112[[#This Row],[Work Package Cat]])</f>
        <v>MG Management</v>
      </c>
      <c r="S126" s="20" t="s">
        <v>198</v>
      </c>
      <c r="T126" s="36" t="str">
        <f>IF(Table7112[[#This Row],[Discipline Code]]="","",_xlfn.TEXTJOIN("-",TRUE, Table7112[[#This Row],[Cat Code]],Table7112[[#This Row],[Discipline Code]]))</f>
        <v>MG-CY</v>
      </c>
      <c r="U126" s="19" t="s">
        <v>199</v>
      </c>
      <c r="V126" s="19" t="str">
        <f>_xlfn.TEXTJOIN(" ",TRUE, Table7112[[#This Row],[Discipline Concat-Code]],Table7112[[#This Row],[Term]])</f>
        <v>MG-CY Community</v>
      </c>
      <c r="W126" s="20" t="s">
        <v>439</v>
      </c>
      <c r="X126" s="19" t="str">
        <f>IF(Table7112[[#This Row],[Sub-Disc Code]]="","",_xlfn.TEXTJOIN("-",TRUE, Table7112[[#This Row],[Discipline Concat-Code]],Table7112[[#This Row],[Sub-Disc Code]]))</f>
        <v>MG-CY-MD</v>
      </c>
      <c r="Y126" s="19" t="s">
        <v>440</v>
      </c>
      <c r="Z126" s="19" t="str">
        <f>_xlfn.TEXTJOIN(" ",TRUE, Table7112[[#This Row],[Sub-Disc Concatc Code]],Table7112[[#This Row],[Sub-Discipline_Description]])</f>
        <v>MG-CY-MD Media Management</v>
      </c>
      <c r="AA126" s="35" t="str">
        <f>_xlfn.TEXTJOIN(" | ",TRUE,Table7112[[#This Row],[Work Package Cat]],Table7112[[#This Row],[Term]],Table7112[[#This Row],[Sub-Discipline_Description]])</f>
        <v>Management | Community | Media Management</v>
      </c>
      <c r="AB126" s="22" t="str">
        <f>_xlfn.TEXTJOIN("-",TRUE,Table7112[[#This Row],[Cat Code]],Table7112[[#This Row],[Discipline Code]],Table7112[[#This Row],[Sub-Disc Code]])</f>
        <v>MG-CY-MD</v>
      </c>
    </row>
    <row r="127" spans="1:28" x14ac:dyDescent="0.25">
      <c r="A127" s="5"/>
      <c r="B127" s="5"/>
      <c r="C127" s="5"/>
      <c r="D127" s="5"/>
      <c r="E127" s="5"/>
      <c r="F127" s="5"/>
      <c r="G127" s="5"/>
      <c r="I127" s="5"/>
      <c r="J127" s="5"/>
      <c r="K127" s="5"/>
      <c r="L127" s="5"/>
      <c r="M127" s="39" t="str">
        <f>_xlfn.TEXTJOIN("-",TRUE,Table7112[[#This Row],[Cat Code]],Table7112[[#This Row],[Discipline Code]],Table7112[[#This Row],[Sub-Disc Code]])</f>
        <v>MG-CY-SK</v>
      </c>
      <c r="N127" s="38">
        <v>122</v>
      </c>
      <c r="O127" s="37" t="s">
        <v>229</v>
      </c>
      <c r="P127" s="20" t="s">
        <v>141</v>
      </c>
      <c r="Q127" s="19" t="s">
        <v>32</v>
      </c>
      <c r="R127" s="19" t="str">
        <f>_xlfn.TEXTJOIN(" ",TRUE, Table7112[[#This Row],[Cat Code]],Table7112[[#This Row],[Work Package Cat]])</f>
        <v>MG Management</v>
      </c>
      <c r="S127" s="20" t="s">
        <v>198</v>
      </c>
      <c r="T127" s="36" t="str">
        <f>IF(Table7112[[#This Row],[Discipline Code]]="","",_xlfn.TEXTJOIN("-",TRUE, Table7112[[#This Row],[Cat Code]],Table7112[[#This Row],[Discipline Code]]))</f>
        <v>MG-CY</v>
      </c>
      <c r="U127" s="19" t="s">
        <v>199</v>
      </c>
      <c r="V127" s="19" t="str">
        <f>_xlfn.TEXTJOIN(" ",TRUE, Table7112[[#This Row],[Discipline Concat-Code]],Table7112[[#This Row],[Term]])</f>
        <v>MG-CY Community</v>
      </c>
      <c r="W127" s="20" t="s">
        <v>441</v>
      </c>
      <c r="X127" s="19" t="str">
        <f>IF(Table7112[[#This Row],[Sub-Disc Code]]="","",_xlfn.TEXTJOIN("-",TRUE, Table7112[[#This Row],[Discipline Concat-Code]],Table7112[[#This Row],[Sub-Disc Code]]))</f>
        <v>MG-CY-SK</v>
      </c>
      <c r="Y127" s="19" t="s">
        <v>442</v>
      </c>
      <c r="Z127" s="19" t="str">
        <f>_xlfn.TEXTJOIN(" ",TRUE, Table7112[[#This Row],[Sub-Disc Concatc Code]],Table7112[[#This Row],[Sub-Discipline_Description]])</f>
        <v>MG-CY-SK Stakeholder Engagement</v>
      </c>
      <c r="AA127" s="35" t="str">
        <f>_xlfn.TEXTJOIN(" | ",TRUE,Table7112[[#This Row],[Work Package Cat]],Table7112[[#This Row],[Term]],Table7112[[#This Row],[Sub-Discipline_Description]])</f>
        <v>Management | Community | Stakeholder Engagement</v>
      </c>
      <c r="AB127" s="22" t="str">
        <f>_xlfn.TEXTJOIN("-",TRUE,Table7112[[#This Row],[Cat Code]],Table7112[[#This Row],[Discipline Code]],Table7112[[#This Row],[Sub-Disc Code]])</f>
        <v>MG-CY-SK</v>
      </c>
    </row>
    <row r="128" spans="1:28" x14ac:dyDescent="0.25">
      <c r="A128" s="5"/>
      <c r="B128" s="5"/>
      <c r="C128" s="5"/>
      <c r="D128" s="5"/>
      <c r="E128" s="5"/>
      <c r="F128" s="5"/>
      <c r="G128" s="5"/>
      <c r="I128" s="5"/>
      <c r="J128" s="5"/>
      <c r="K128" s="5"/>
      <c r="L128" s="5"/>
      <c r="M128" s="39" t="str">
        <f>_xlfn.TEXTJOIN("-",TRUE,Table7112[[#This Row],[Cat Code]],Table7112[[#This Row],[Discipline Code]],Table7112[[#This Row],[Sub-Disc Code]])</f>
        <v>MG-DV</v>
      </c>
      <c r="N128" s="38">
        <v>123</v>
      </c>
      <c r="O128" s="37" t="s">
        <v>234</v>
      </c>
      <c r="P128" s="20" t="s">
        <v>141</v>
      </c>
      <c r="Q128" s="19" t="s">
        <v>32</v>
      </c>
      <c r="R128" s="19" t="str">
        <f>_xlfn.TEXTJOIN(" ",TRUE, Table7112[[#This Row],[Cat Code]],Table7112[[#This Row],[Work Package Cat]])</f>
        <v>MG Management</v>
      </c>
      <c r="S128" s="20" t="s">
        <v>203</v>
      </c>
      <c r="T128" s="36" t="str">
        <f>IF(Table7112[[#This Row],[Discipline Code]]="","",_xlfn.TEXTJOIN("-",TRUE, Table7112[[#This Row],[Cat Code]],Table7112[[#This Row],[Discipline Code]]))</f>
        <v>MG-DV</v>
      </c>
      <c r="U128" s="19" t="s">
        <v>204</v>
      </c>
      <c r="V128" s="19" t="str">
        <f>_xlfn.TEXTJOIN(" ",TRUE, Table7112[[#This Row],[Discipline Concat-Code]],Table7112[[#This Row],[Term]])</f>
        <v>MG-DV Development Management</v>
      </c>
      <c r="W128" s="20"/>
      <c r="X128" s="19" t="str">
        <f>IF(Table7112[[#This Row],[Sub-Disc Code]]="","",_xlfn.TEXTJOIN("-",TRUE, Table7112[[#This Row],[Discipline Concat-Code]],Table7112[[#This Row],[Sub-Disc Code]]))</f>
        <v/>
      </c>
      <c r="Y128" s="19"/>
      <c r="Z128" s="19" t="str">
        <f>_xlfn.TEXTJOIN(" ",TRUE, Table7112[[#This Row],[Sub-Disc Concatc Code]],Table7112[[#This Row],[Sub-Discipline_Description]])</f>
        <v/>
      </c>
      <c r="AA128" s="35" t="str">
        <f>_xlfn.TEXTJOIN(" | ",TRUE,Table7112[[#This Row],[Work Package Cat]],Table7112[[#This Row],[Term]],Table7112[[#This Row],[Sub-Discipline_Description]])</f>
        <v>Management | Development Management</v>
      </c>
      <c r="AB128" s="22" t="str">
        <f>_xlfn.TEXTJOIN("-",TRUE,Table7112[[#This Row],[Cat Code]],Table7112[[#This Row],[Discipline Code]],Table7112[[#This Row],[Sub-Disc Code]])</f>
        <v>MG-DV</v>
      </c>
    </row>
    <row r="129" spans="1:28" x14ac:dyDescent="0.25">
      <c r="A129" s="5"/>
      <c r="B129" s="5"/>
      <c r="C129" s="5"/>
      <c r="D129" s="5"/>
      <c r="E129" s="5"/>
      <c r="F129" s="5"/>
      <c r="G129" s="5"/>
      <c r="I129" s="5"/>
      <c r="J129" s="5"/>
      <c r="K129" s="5"/>
      <c r="L129" s="5"/>
      <c r="M129" s="39" t="str">
        <f>_xlfn.TEXTJOIN("-",TRUE,Table7112[[#This Row],[Cat Code]],Table7112[[#This Row],[Discipline Code]],Table7112[[#This Row],[Sub-Disc Code]])</f>
        <v>MG-DV-CL</v>
      </c>
      <c r="N129" s="38">
        <v>124</v>
      </c>
      <c r="O129" s="37" t="s">
        <v>239</v>
      </c>
      <c r="P129" s="20" t="s">
        <v>141</v>
      </c>
      <c r="Q129" s="19" t="s">
        <v>32</v>
      </c>
      <c r="R129" s="19" t="str">
        <f>_xlfn.TEXTJOIN(" ",TRUE, Table7112[[#This Row],[Cat Code]],Table7112[[#This Row],[Work Package Cat]])</f>
        <v>MG Management</v>
      </c>
      <c r="S129" s="20" t="s">
        <v>203</v>
      </c>
      <c r="T129" s="36" t="str">
        <f>IF(Table7112[[#This Row],[Discipline Code]]="","",_xlfn.TEXTJOIN("-",TRUE, Table7112[[#This Row],[Cat Code]],Table7112[[#This Row],[Discipline Code]]))</f>
        <v>MG-DV</v>
      </c>
      <c r="U129" s="19" t="s">
        <v>204</v>
      </c>
      <c r="V129" s="19" t="str">
        <f>_xlfn.TEXTJOIN(" ",TRUE, Table7112[[#This Row],[Discipline Concat-Code]],Table7112[[#This Row],[Term]])</f>
        <v>MG-DV Development Management</v>
      </c>
      <c r="W129" s="20" t="s">
        <v>443</v>
      </c>
      <c r="X129" s="19" t="str">
        <f>IF(Table7112[[#This Row],[Sub-Disc Code]]="","",_xlfn.TEXTJOIN("-",TRUE, Table7112[[#This Row],[Discipline Concat-Code]],Table7112[[#This Row],[Sub-Disc Code]]))</f>
        <v>MG-DV-CL</v>
      </c>
      <c r="Y129" s="19" t="s">
        <v>444</v>
      </c>
      <c r="Z129" s="19" t="str">
        <f>_xlfn.TEXTJOIN(" ",TRUE, Table7112[[#This Row],[Sub-Disc Concatc Code]],Table7112[[#This Row],[Sub-Discipline_Description]])</f>
        <v>MG-DV-CL Cost Planning</v>
      </c>
      <c r="AA129" s="35" t="str">
        <f>_xlfn.TEXTJOIN(" | ",TRUE,Table7112[[#This Row],[Work Package Cat]],Table7112[[#This Row],[Term]],Table7112[[#This Row],[Sub-Discipline_Description]])</f>
        <v>Management | Development Management | Cost Planning</v>
      </c>
      <c r="AB129" s="22" t="str">
        <f>_xlfn.TEXTJOIN("-",TRUE,Table7112[[#This Row],[Cat Code]],Table7112[[#This Row],[Discipline Code]],Table7112[[#This Row],[Sub-Disc Code]])</f>
        <v>MG-DV-CL</v>
      </c>
    </row>
    <row r="130" spans="1:28" x14ac:dyDescent="0.25">
      <c r="A130" s="5"/>
      <c r="B130" s="5"/>
      <c r="C130" s="5"/>
      <c r="D130" s="5"/>
      <c r="E130" s="5"/>
      <c r="F130" s="5"/>
      <c r="G130" s="5"/>
      <c r="I130" s="5"/>
      <c r="J130" s="5"/>
      <c r="K130" s="5"/>
      <c r="L130" s="5"/>
      <c r="M130" s="39" t="str">
        <f>_xlfn.TEXTJOIN("-",TRUE,Table7112[[#This Row],[Cat Code]],Table7112[[#This Row],[Discipline Code]],Table7112[[#This Row],[Sub-Disc Code]])</f>
        <v>MG-DV-FB</v>
      </c>
      <c r="N130" s="38">
        <v>125</v>
      </c>
      <c r="O130" s="37" t="s">
        <v>244</v>
      </c>
      <c r="P130" s="20" t="s">
        <v>141</v>
      </c>
      <c r="Q130" s="19" t="s">
        <v>32</v>
      </c>
      <c r="R130" s="19" t="str">
        <f>_xlfn.TEXTJOIN(" ",TRUE, Table7112[[#This Row],[Cat Code]],Table7112[[#This Row],[Work Package Cat]])</f>
        <v>MG Management</v>
      </c>
      <c r="S130" s="20" t="s">
        <v>203</v>
      </c>
      <c r="T130" s="36" t="str">
        <f>IF(Table7112[[#This Row],[Discipline Code]]="","",_xlfn.TEXTJOIN("-",TRUE, Table7112[[#This Row],[Cat Code]],Table7112[[#This Row],[Discipline Code]]))</f>
        <v>MG-DV</v>
      </c>
      <c r="U130" s="19" t="s">
        <v>204</v>
      </c>
      <c r="V130" s="19" t="str">
        <f>_xlfn.TEXTJOIN(" ",TRUE, Table7112[[#This Row],[Discipline Concat-Code]],Table7112[[#This Row],[Term]])</f>
        <v>MG-DV Development Management</v>
      </c>
      <c r="W130" s="20" t="s">
        <v>445</v>
      </c>
      <c r="X130" s="19" t="str">
        <f>IF(Table7112[[#This Row],[Sub-Disc Code]]="","",_xlfn.TEXTJOIN("-",TRUE, Table7112[[#This Row],[Discipline Concat-Code]],Table7112[[#This Row],[Sub-Disc Code]]))</f>
        <v>MG-DV-FB</v>
      </c>
      <c r="Y130" s="19" t="s">
        <v>446</v>
      </c>
      <c r="Z130" s="19" t="str">
        <f>_xlfn.TEXTJOIN(" ",TRUE, Table7112[[#This Row],[Sub-Disc Concatc Code]],Table7112[[#This Row],[Sub-Discipline_Description]])</f>
        <v>MG-DV-FB Feasibility</v>
      </c>
      <c r="AA130" s="35" t="str">
        <f>_xlfn.TEXTJOIN(" | ",TRUE,Table7112[[#This Row],[Work Package Cat]],Table7112[[#This Row],[Term]],Table7112[[#This Row],[Sub-Discipline_Description]])</f>
        <v>Management | Development Management | Feasibility</v>
      </c>
      <c r="AB130" s="22" t="str">
        <f>_xlfn.TEXTJOIN("-",TRUE,Table7112[[#This Row],[Cat Code]],Table7112[[#This Row],[Discipline Code]],Table7112[[#This Row],[Sub-Disc Code]])</f>
        <v>MG-DV-FB</v>
      </c>
    </row>
    <row r="131" spans="1:28" x14ac:dyDescent="0.25">
      <c r="A131" s="5"/>
      <c r="B131" s="5"/>
      <c r="C131" s="5"/>
      <c r="D131" s="5"/>
      <c r="E131" s="5"/>
      <c r="F131" s="5"/>
      <c r="G131" s="5"/>
      <c r="I131" s="5"/>
      <c r="J131" s="5"/>
      <c r="K131" s="5"/>
      <c r="L131" s="5"/>
      <c r="M131" s="39" t="str">
        <f>_xlfn.TEXTJOIN("-",TRUE,Table7112[[#This Row],[Cat Code]],Table7112[[#This Row],[Discipline Code]],Table7112[[#This Row],[Sub-Disc Code]])</f>
        <v>MG-DV-RV</v>
      </c>
      <c r="N131" s="38">
        <v>126</v>
      </c>
      <c r="O131" s="37" t="s">
        <v>246</v>
      </c>
      <c r="P131" s="20" t="s">
        <v>141</v>
      </c>
      <c r="Q131" s="19" t="s">
        <v>32</v>
      </c>
      <c r="R131" s="19" t="str">
        <f>_xlfn.TEXTJOIN(" ",TRUE, Table7112[[#This Row],[Cat Code]],Table7112[[#This Row],[Work Package Cat]])</f>
        <v>MG Management</v>
      </c>
      <c r="S131" s="20" t="s">
        <v>203</v>
      </c>
      <c r="T131" s="36" t="str">
        <f>IF(Table7112[[#This Row],[Discipline Code]]="","",_xlfn.TEXTJOIN("-",TRUE, Table7112[[#This Row],[Cat Code]],Table7112[[#This Row],[Discipline Code]]))</f>
        <v>MG-DV</v>
      </c>
      <c r="U131" s="19" t="s">
        <v>204</v>
      </c>
      <c r="V131" s="19" t="str">
        <f>_xlfn.TEXTJOIN(" ",TRUE, Table7112[[#This Row],[Discipline Concat-Code]],Table7112[[#This Row],[Term]])</f>
        <v>MG-DV Development Management</v>
      </c>
      <c r="W131" s="20" t="s">
        <v>447</v>
      </c>
      <c r="X131" s="19" t="str">
        <f>IF(Table7112[[#This Row],[Sub-Disc Code]]="","",_xlfn.TEXTJOIN("-",TRUE, Table7112[[#This Row],[Discipline Concat-Code]],Table7112[[#This Row],[Sub-Disc Code]]))</f>
        <v>MG-DV-RV</v>
      </c>
      <c r="Y131" s="19" t="s">
        <v>448</v>
      </c>
      <c r="Z131" s="19" t="str">
        <f>_xlfn.TEXTJOIN(" ",TRUE, Table7112[[#This Row],[Sub-Disc Concatc Code]],Table7112[[#This Row],[Sub-Discipline_Description]])</f>
        <v>MG-DV-RV Real Estate and Valuation</v>
      </c>
      <c r="AA131" s="35" t="str">
        <f>_xlfn.TEXTJOIN(" | ",TRUE,Table7112[[#This Row],[Work Package Cat]],Table7112[[#This Row],[Term]],Table7112[[#This Row],[Sub-Discipline_Description]])</f>
        <v>Management | Development Management | Real Estate and Valuation</v>
      </c>
      <c r="AB131" s="22" t="str">
        <f>_xlfn.TEXTJOIN("-",TRUE,Table7112[[#This Row],[Cat Code]],Table7112[[#This Row],[Discipline Code]],Table7112[[#This Row],[Sub-Disc Code]])</f>
        <v>MG-DV-RV</v>
      </c>
    </row>
    <row r="132" spans="1:28" x14ac:dyDescent="0.25">
      <c r="A132" s="5"/>
      <c r="B132" s="5"/>
      <c r="C132" s="5"/>
      <c r="D132" s="5"/>
      <c r="E132" s="5"/>
      <c r="F132" s="5"/>
      <c r="G132" s="5"/>
      <c r="I132" s="5"/>
      <c r="J132" s="5"/>
      <c r="K132" s="5"/>
      <c r="L132" s="5"/>
      <c r="M132" s="39" t="str">
        <f>_xlfn.TEXTJOIN("-",TRUE,Table7112[[#This Row],[Cat Code]],Table7112[[#This Row],[Discipline Code]],Table7112[[#This Row],[Sub-Disc Code]])</f>
        <v>MG-EN</v>
      </c>
      <c r="N132" s="38">
        <v>127</v>
      </c>
      <c r="O132" s="37" t="s">
        <v>247</v>
      </c>
      <c r="P132" s="20" t="s">
        <v>141</v>
      </c>
      <c r="Q132" s="19" t="s">
        <v>32</v>
      </c>
      <c r="R132" s="19" t="str">
        <f>_xlfn.TEXTJOIN(" ",TRUE, Table7112[[#This Row],[Cat Code]],Table7112[[#This Row],[Work Package Cat]])</f>
        <v>MG Management</v>
      </c>
      <c r="S132" s="20" t="s">
        <v>206</v>
      </c>
      <c r="T132" s="36" t="str">
        <f>IF(Table7112[[#This Row],[Discipline Code]]="","",_xlfn.TEXTJOIN("-",TRUE, Table7112[[#This Row],[Cat Code]],Table7112[[#This Row],[Discipline Code]]))</f>
        <v>MG-EN</v>
      </c>
      <c r="U132" s="19" t="s">
        <v>207</v>
      </c>
      <c r="V132" s="19" t="str">
        <f>_xlfn.TEXTJOIN(" ",TRUE, Table7112[[#This Row],[Discipline Concat-Code]],Table7112[[#This Row],[Term]])</f>
        <v>MG-EN Environment &amp; Planning</v>
      </c>
      <c r="W132" s="20"/>
      <c r="X132" s="19" t="str">
        <f>IF(Table7112[[#This Row],[Sub-Disc Code]]="","",_xlfn.TEXTJOIN("-",TRUE, Table7112[[#This Row],[Discipline Concat-Code]],Table7112[[#This Row],[Sub-Disc Code]]))</f>
        <v/>
      </c>
      <c r="Y132" s="19"/>
      <c r="Z132" s="19" t="str">
        <f>_xlfn.TEXTJOIN(" ",TRUE, Table7112[[#This Row],[Sub-Disc Concatc Code]],Table7112[[#This Row],[Sub-Discipline_Description]])</f>
        <v/>
      </c>
      <c r="AA132" s="35" t="str">
        <f>_xlfn.TEXTJOIN(" | ",TRUE,Table7112[[#This Row],[Work Package Cat]],Table7112[[#This Row],[Term]],Table7112[[#This Row],[Sub-Discipline_Description]])</f>
        <v>Management | Environment &amp; Planning</v>
      </c>
      <c r="AB132" s="22" t="str">
        <f>_xlfn.TEXTJOIN("-",TRUE,Table7112[[#This Row],[Cat Code]],Table7112[[#This Row],[Discipline Code]],Table7112[[#This Row],[Sub-Disc Code]])</f>
        <v>MG-EN</v>
      </c>
    </row>
    <row r="133" spans="1:28" x14ac:dyDescent="0.25">
      <c r="A133" s="5"/>
      <c r="B133" s="5"/>
      <c r="C133" s="5"/>
      <c r="D133" s="5"/>
      <c r="E133" s="5"/>
      <c r="F133" s="5"/>
      <c r="G133" s="5"/>
      <c r="I133" s="5"/>
      <c r="J133" s="5"/>
      <c r="K133" s="5"/>
      <c r="L133" s="5"/>
      <c r="M133" s="39" t="str">
        <f>_xlfn.TEXTJOIN("-",TRUE,Table7112[[#This Row],[Cat Code]],Table7112[[#This Row],[Discipline Code]],Table7112[[#This Row],[Sub-Disc Code]])</f>
        <v>MG-EN-AH</v>
      </c>
      <c r="N133" s="38">
        <v>128</v>
      </c>
      <c r="O133" s="37" t="s">
        <v>250</v>
      </c>
      <c r="P133" s="20" t="s">
        <v>141</v>
      </c>
      <c r="Q133" s="19" t="s">
        <v>32</v>
      </c>
      <c r="R133" s="19" t="str">
        <f>_xlfn.TEXTJOIN(" ",TRUE, Table7112[[#This Row],[Cat Code]],Table7112[[#This Row],[Work Package Cat]])</f>
        <v>MG Management</v>
      </c>
      <c r="S133" s="20" t="s">
        <v>206</v>
      </c>
      <c r="T133" s="36" t="str">
        <f>IF(Table7112[[#This Row],[Discipline Code]]="","",_xlfn.TEXTJOIN("-",TRUE, Table7112[[#This Row],[Cat Code]],Table7112[[#This Row],[Discipline Code]]))</f>
        <v>MG-EN</v>
      </c>
      <c r="U133" s="19" t="s">
        <v>207</v>
      </c>
      <c r="V133" s="19" t="str">
        <f>_xlfn.TEXTJOIN(" ",TRUE, Table7112[[#This Row],[Discipline Concat-Code]],Table7112[[#This Row],[Term]])</f>
        <v>MG-EN Environment &amp; Planning</v>
      </c>
      <c r="W133" s="20" t="s">
        <v>449</v>
      </c>
      <c r="X133" s="19" t="str">
        <f>IF(Table7112[[#This Row],[Sub-Disc Code]]="","",_xlfn.TEXTJOIN("-",TRUE, Table7112[[#This Row],[Discipline Concat-Code]],Table7112[[#This Row],[Sub-Disc Code]]))</f>
        <v>MG-EN-AH</v>
      </c>
      <c r="Y133" s="19" t="s">
        <v>450</v>
      </c>
      <c r="Z133" s="19" t="str">
        <f>_xlfn.TEXTJOIN(" ",TRUE, Table7112[[#This Row],[Sub-Disc Concatc Code]],Table7112[[#This Row],[Sub-Discipline_Description]])</f>
        <v>MG-EN-AH Air Quality</v>
      </c>
      <c r="AA133" s="35" t="str">
        <f>_xlfn.TEXTJOIN(" | ",TRUE,Table7112[[#This Row],[Work Package Cat]],Table7112[[#This Row],[Term]],Table7112[[#This Row],[Sub-Discipline_Description]])</f>
        <v>Management | Environment &amp; Planning | Air Quality</v>
      </c>
      <c r="AB133" s="22" t="str">
        <f>_xlfn.TEXTJOIN("-",TRUE,Table7112[[#This Row],[Cat Code]],Table7112[[#This Row],[Discipline Code]],Table7112[[#This Row],[Sub-Disc Code]])</f>
        <v>MG-EN-AH</v>
      </c>
    </row>
    <row r="134" spans="1:28" x14ac:dyDescent="0.25">
      <c r="A134" s="5"/>
      <c r="B134" s="5"/>
      <c r="C134" s="5"/>
      <c r="D134" s="5"/>
      <c r="E134" s="5"/>
      <c r="F134" s="5"/>
      <c r="G134" s="5"/>
      <c r="I134" s="5"/>
      <c r="J134" s="5"/>
      <c r="K134" s="5"/>
      <c r="L134" s="5"/>
      <c r="M134" s="39" t="str">
        <f>_xlfn.TEXTJOIN("-",TRUE,Table7112[[#This Row],[Cat Code]],Table7112[[#This Row],[Discipline Code]],Table7112[[#This Row],[Sub-Disc Code]])</f>
        <v>MG-EN-CT</v>
      </c>
      <c r="N134" s="38">
        <v>129</v>
      </c>
      <c r="O134" s="37" t="s">
        <v>253</v>
      </c>
      <c r="P134" s="20" t="s">
        <v>141</v>
      </c>
      <c r="Q134" s="19" t="s">
        <v>32</v>
      </c>
      <c r="R134" s="19" t="str">
        <f>_xlfn.TEXTJOIN(" ",TRUE, Table7112[[#This Row],[Cat Code]],Table7112[[#This Row],[Work Package Cat]])</f>
        <v>MG Management</v>
      </c>
      <c r="S134" s="20" t="s">
        <v>206</v>
      </c>
      <c r="T134" s="36" t="str">
        <f>IF(Table7112[[#This Row],[Discipline Code]]="","",_xlfn.TEXTJOIN("-",TRUE, Table7112[[#This Row],[Cat Code]],Table7112[[#This Row],[Discipline Code]]))</f>
        <v>MG-EN</v>
      </c>
      <c r="U134" s="19" t="s">
        <v>207</v>
      </c>
      <c r="V134" s="19" t="str">
        <f>_xlfn.TEXTJOIN(" ",TRUE, Table7112[[#This Row],[Discipline Concat-Code]],Table7112[[#This Row],[Term]])</f>
        <v>MG-EN Environment &amp; Planning</v>
      </c>
      <c r="W134" s="20" t="s">
        <v>451</v>
      </c>
      <c r="X134" s="19" t="str">
        <f>IF(Table7112[[#This Row],[Sub-Disc Code]]="","",_xlfn.TEXTJOIN("-",TRUE, Table7112[[#This Row],[Discipline Concat-Code]],Table7112[[#This Row],[Sub-Disc Code]]))</f>
        <v>MG-EN-CT</v>
      </c>
      <c r="Y134" s="19" t="s">
        <v>452</v>
      </c>
      <c r="Z134" s="19" t="str">
        <f>_xlfn.TEXTJOIN(" ",TRUE, Table7112[[#This Row],[Sub-Disc Concatc Code]],Table7112[[#This Row],[Sub-Discipline_Description]])</f>
        <v>MG-EN-CT Contamination</v>
      </c>
      <c r="AA134" s="35" t="str">
        <f>_xlfn.TEXTJOIN(" | ",TRUE,Table7112[[#This Row],[Work Package Cat]],Table7112[[#This Row],[Term]],Table7112[[#This Row],[Sub-Discipline_Description]])</f>
        <v>Management | Environment &amp; Planning | Contamination</v>
      </c>
      <c r="AB134" s="22" t="str">
        <f>_xlfn.TEXTJOIN("-",TRUE,Table7112[[#This Row],[Cat Code]],Table7112[[#This Row],[Discipline Code]],Table7112[[#This Row],[Sub-Disc Code]])</f>
        <v>MG-EN-CT</v>
      </c>
    </row>
    <row r="135" spans="1:28" x14ac:dyDescent="0.25">
      <c r="A135" s="5"/>
      <c r="B135" s="5"/>
      <c r="C135" s="5"/>
      <c r="D135" s="5"/>
      <c r="E135" s="5"/>
      <c r="F135" s="5"/>
      <c r="G135" s="5"/>
      <c r="I135" s="5"/>
      <c r="J135" s="5"/>
      <c r="K135" s="5"/>
      <c r="L135" s="5"/>
      <c r="M135" s="39" t="str">
        <f>_xlfn.TEXTJOIN("-",TRUE,Table7112[[#This Row],[Cat Code]],Table7112[[#This Row],[Discipline Code]],Table7112[[#This Row],[Sub-Disc Code]])</f>
        <v>MG-EN-DD</v>
      </c>
      <c r="N135" s="38">
        <v>130</v>
      </c>
      <c r="O135" s="37" t="s">
        <v>256</v>
      </c>
      <c r="P135" s="20" t="s">
        <v>141</v>
      </c>
      <c r="Q135" s="19" t="s">
        <v>32</v>
      </c>
      <c r="R135" s="19" t="str">
        <f>_xlfn.TEXTJOIN(" ",TRUE, Table7112[[#This Row],[Cat Code]],Table7112[[#This Row],[Work Package Cat]])</f>
        <v>MG Management</v>
      </c>
      <c r="S135" s="20" t="s">
        <v>206</v>
      </c>
      <c r="T135" s="36" t="str">
        <f>IF(Table7112[[#This Row],[Discipline Code]]="","",_xlfn.TEXTJOIN("-",TRUE, Table7112[[#This Row],[Cat Code]],Table7112[[#This Row],[Discipline Code]]))</f>
        <v>MG-EN</v>
      </c>
      <c r="U135" s="19" t="s">
        <v>207</v>
      </c>
      <c r="V135" s="19" t="str">
        <f>_xlfn.TEXTJOIN(" ",TRUE, Table7112[[#This Row],[Discipline Concat-Code]],Table7112[[#This Row],[Term]])</f>
        <v>MG-EN Environment &amp; Planning</v>
      </c>
      <c r="W135" s="20" t="s">
        <v>453</v>
      </c>
      <c r="X135" s="19" t="str">
        <f>IF(Table7112[[#This Row],[Sub-Disc Code]]="","",_xlfn.TEXTJOIN("-",TRUE, Table7112[[#This Row],[Discipline Concat-Code]],Table7112[[#This Row],[Sub-Disc Code]]))</f>
        <v>MG-EN-DD</v>
      </c>
      <c r="Y135" s="19" t="s">
        <v>454</v>
      </c>
      <c r="Z135" s="19" t="str">
        <f>_xlfn.TEXTJOIN(" ",TRUE, Table7112[[#This Row],[Sub-Disc Concatc Code]],Table7112[[#This Row],[Sub-Discipline_Description]])</f>
        <v>MG-EN-DD DDA Compliance</v>
      </c>
      <c r="AA135" s="35" t="str">
        <f>_xlfn.TEXTJOIN(" | ",TRUE,Table7112[[#This Row],[Work Package Cat]],Table7112[[#This Row],[Term]],Table7112[[#This Row],[Sub-Discipline_Description]])</f>
        <v>Management | Environment &amp; Planning | DDA Compliance</v>
      </c>
      <c r="AB135" s="22" t="str">
        <f>_xlfn.TEXTJOIN("-",TRUE,Table7112[[#This Row],[Cat Code]],Table7112[[#This Row],[Discipline Code]],Table7112[[#This Row],[Sub-Disc Code]])</f>
        <v>MG-EN-DD</v>
      </c>
    </row>
    <row r="136" spans="1:28" x14ac:dyDescent="0.25">
      <c r="A136" s="5"/>
      <c r="B136" s="5"/>
      <c r="C136" s="5"/>
      <c r="D136" s="5"/>
      <c r="E136" s="5"/>
      <c r="F136" s="5"/>
      <c r="G136" s="5"/>
      <c r="I136" s="5"/>
      <c r="J136" s="5"/>
      <c r="K136" s="5"/>
      <c r="L136" s="5"/>
      <c r="M136" s="39" t="str">
        <f>_xlfn.TEXTJOIN("-",TRUE,Table7112[[#This Row],[Cat Code]],Table7112[[#This Row],[Discipline Code]],Table7112[[#This Row],[Sub-Disc Code]])</f>
        <v>MG-EN-EO</v>
      </c>
      <c r="N136" s="38">
        <v>131</v>
      </c>
      <c r="O136" s="37" t="s">
        <v>259</v>
      </c>
      <c r="P136" s="20" t="s">
        <v>141</v>
      </c>
      <c r="Q136" s="19" t="s">
        <v>32</v>
      </c>
      <c r="R136" s="19" t="str">
        <f>_xlfn.TEXTJOIN(" ",TRUE, Table7112[[#This Row],[Cat Code]],Table7112[[#This Row],[Work Package Cat]])</f>
        <v>MG Management</v>
      </c>
      <c r="S136" s="20" t="s">
        <v>206</v>
      </c>
      <c r="T136" s="36" t="str">
        <f>IF(Table7112[[#This Row],[Discipline Code]]="","",_xlfn.TEXTJOIN("-",TRUE, Table7112[[#This Row],[Cat Code]],Table7112[[#This Row],[Discipline Code]]))</f>
        <v>MG-EN</v>
      </c>
      <c r="U136" s="19" t="s">
        <v>207</v>
      </c>
      <c r="V136" s="19" t="str">
        <f>_xlfn.TEXTJOIN(" ",TRUE, Table7112[[#This Row],[Discipline Concat-Code]],Table7112[[#This Row],[Term]])</f>
        <v>MG-EN Environment &amp; Planning</v>
      </c>
      <c r="W136" s="20" t="s">
        <v>455</v>
      </c>
      <c r="X136" s="19" t="str">
        <f>IF(Table7112[[#This Row],[Sub-Disc Code]]="","",_xlfn.TEXTJOIN("-",TRUE, Table7112[[#This Row],[Discipline Concat-Code]],Table7112[[#This Row],[Sub-Disc Code]]))</f>
        <v>MG-EN-EO</v>
      </c>
      <c r="Y136" s="19" t="s">
        <v>456</v>
      </c>
      <c r="Z136" s="19" t="str">
        <f>_xlfn.TEXTJOIN(" ",TRUE, Table7112[[#This Row],[Sub-Disc Concatc Code]],Table7112[[#This Row],[Sub-Discipline_Description]])</f>
        <v>MG-EN-EO Ecology</v>
      </c>
      <c r="AA136" s="35" t="str">
        <f>_xlfn.TEXTJOIN(" | ",TRUE,Table7112[[#This Row],[Work Package Cat]],Table7112[[#This Row],[Term]],Table7112[[#This Row],[Sub-Discipline_Description]])</f>
        <v>Management | Environment &amp; Planning | Ecology</v>
      </c>
      <c r="AB136" s="22" t="str">
        <f>_xlfn.TEXTJOIN("-",TRUE,Table7112[[#This Row],[Cat Code]],Table7112[[#This Row],[Discipline Code]],Table7112[[#This Row],[Sub-Disc Code]])</f>
        <v>MG-EN-EO</v>
      </c>
    </row>
    <row r="137" spans="1:28" x14ac:dyDescent="0.25">
      <c r="A137" s="5"/>
      <c r="B137" s="5"/>
      <c r="C137" s="5"/>
      <c r="D137" s="5"/>
      <c r="E137" s="5"/>
      <c r="F137" s="5"/>
      <c r="G137" s="5"/>
      <c r="I137" s="5"/>
      <c r="J137" s="5"/>
      <c r="K137" s="5"/>
      <c r="L137" s="5"/>
      <c r="M137" s="39" t="str">
        <f>_xlfn.TEXTJOIN("-",TRUE,Table7112[[#This Row],[Cat Code]],Table7112[[#This Row],[Discipline Code]],Table7112[[#This Row],[Sub-Disc Code]])</f>
        <v>MG-EN-ER</v>
      </c>
      <c r="N137" s="38">
        <v>132</v>
      </c>
      <c r="O137" s="37" t="s">
        <v>262</v>
      </c>
      <c r="P137" s="20" t="s">
        <v>141</v>
      </c>
      <c r="Q137" s="19" t="s">
        <v>32</v>
      </c>
      <c r="R137" s="19" t="str">
        <f>_xlfn.TEXTJOIN(" ",TRUE, Table7112[[#This Row],[Cat Code]],Table7112[[#This Row],[Work Package Cat]])</f>
        <v>MG Management</v>
      </c>
      <c r="S137" s="20" t="s">
        <v>206</v>
      </c>
      <c r="T137" s="36" t="str">
        <f>IF(Table7112[[#This Row],[Discipline Code]]="","",_xlfn.TEXTJOIN("-",TRUE, Table7112[[#This Row],[Cat Code]],Table7112[[#This Row],[Discipline Code]]))</f>
        <v>MG-EN</v>
      </c>
      <c r="U137" s="19" t="s">
        <v>207</v>
      </c>
      <c r="V137" s="19" t="str">
        <f>_xlfn.TEXTJOIN(" ",TRUE, Table7112[[#This Row],[Discipline Concat-Code]],Table7112[[#This Row],[Term]])</f>
        <v>MG-EN Environment &amp; Planning</v>
      </c>
      <c r="W137" s="20" t="s">
        <v>457</v>
      </c>
      <c r="X137" s="19" t="str">
        <f>IF(Table7112[[#This Row],[Sub-Disc Code]]="","",_xlfn.TEXTJOIN("-",TRUE, Table7112[[#This Row],[Discipline Concat-Code]],Table7112[[#This Row],[Sub-Disc Code]]))</f>
        <v>MG-EN-ER</v>
      </c>
      <c r="Y137" s="19" t="s">
        <v>458</v>
      </c>
      <c r="Z137" s="19" t="str">
        <f>_xlfn.TEXTJOIN(" ",TRUE, Table7112[[#This Row],[Sub-Disc Concatc Code]],Table7112[[#This Row],[Sub-Discipline_Description]])</f>
        <v>MG-EN-ER Energy &amp; Carbon</v>
      </c>
      <c r="AA137" s="35" t="str">
        <f>_xlfn.TEXTJOIN(" | ",TRUE,Table7112[[#This Row],[Work Package Cat]],Table7112[[#This Row],[Term]],Table7112[[#This Row],[Sub-Discipline_Description]])</f>
        <v>Management | Environment &amp; Planning | Energy &amp; Carbon</v>
      </c>
      <c r="AB137" s="22" t="str">
        <f>_xlfn.TEXTJOIN("-",TRUE,Table7112[[#This Row],[Cat Code]],Table7112[[#This Row],[Discipline Code]],Table7112[[#This Row],[Sub-Disc Code]])</f>
        <v>MG-EN-ER</v>
      </c>
    </row>
    <row r="138" spans="1:28" x14ac:dyDescent="0.25">
      <c r="A138" s="5"/>
      <c r="B138" s="5"/>
      <c r="C138" s="5"/>
      <c r="D138" s="5"/>
      <c r="E138" s="5"/>
      <c r="F138" s="5"/>
      <c r="G138" s="5"/>
      <c r="I138" s="5"/>
      <c r="J138" s="5"/>
      <c r="K138" s="5"/>
      <c r="L138" s="5"/>
      <c r="M138" s="39" t="str">
        <f>_xlfn.TEXTJOIN("-",TRUE,Table7112[[#This Row],[Cat Code]],Table7112[[#This Row],[Discipline Code]],Table7112[[#This Row],[Sub-Disc Code]])</f>
        <v>MG-EN-EV</v>
      </c>
      <c r="N138" s="38">
        <v>133</v>
      </c>
      <c r="O138" s="37" t="s">
        <v>265</v>
      </c>
      <c r="P138" s="20" t="s">
        <v>141</v>
      </c>
      <c r="Q138" s="19" t="s">
        <v>32</v>
      </c>
      <c r="R138" s="19" t="str">
        <f>_xlfn.TEXTJOIN(" ",TRUE, Table7112[[#This Row],[Cat Code]],Table7112[[#This Row],[Work Package Cat]])</f>
        <v>MG Management</v>
      </c>
      <c r="S138" s="20" t="s">
        <v>206</v>
      </c>
      <c r="T138" s="36" t="str">
        <f>IF(Table7112[[#This Row],[Discipline Code]]="","",_xlfn.TEXTJOIN("-",TRUE, Table7112[[#This Row],[Cat Code]],Table7112[[#This Row],[Discipline Code]]))</f>
        <v>MG-EN</v>
      </c>
      <c r="U138" s="19" t="s">
        <v>207</v>
      </c>
      <c r="V138" s="19" t="str">
        <f>_xlfn.TEXTJOIN(" ",TRUE, Table7112[[#This Row],[Discipline Concat-Code]],Table7112[[#This Row],[Term]])</f>
        <v>MG-EN Environment &amp; Planning</v>
      </c>
      <c r="W138" s="20" t="s">
        <v>459</v>
      </c>
      <c r="X138" s="19" t="str">
        <f>IF(Table7112[[#This Row],[Sub-Disc Code]]="","",_xlfn.TEXTJOIN("-",TRUE, Table7112[[#This Row],[Discipline Concat-Code]],Table7112[[#This Row],[Sub-Disc Code]]))</f>
        <v>MG-EN-EV</v>
      </c>
      <c r="Y138" s="19" t="s">
        <v>460</v>
      </c>
      <c r="Z138" s="19" t="str">
        <f>_xlfn.TEXTJOIN(" ",TRUE, Table7112[[#This Row],[Sub-Disc Concatc Code]],Table7112[[#This Row],[Sub-Discipline_Description]])</f>
        <v>MG-EN-EV Environmental Management</v>
      </c>
      <c r="AA138" s="35" t="str">
        <f>_xlfn.TEXTJOIN(" | ",TRUE,Table7112[[#This Row],[Work Package Cat]],Table7112[[#This Row],[Term]],Table7112[[#This Row],[Sub-Discipline_Description]])</f>
        <v>Management | Environment &amp; Planning | Environmental Management</v>
      </c>
      <c r="AB138" s="22" t="str">
        <f>_xlfn.TEXTJOIN("-",TRUE,Table7112[[#This Row],[Cat Code]],Table7112[[#This Row],[Discipline Code]],Table7112[[#This Row],[Sub-Disc Code]])</f>
        <v>MG-EN-EV</v>
      </c>
    </row>
    <row r="139" spans="1:28" x14ac:dyDescent="0.25">
      <c r="A139" s="5"/>
      <c r="B139" s="5"/>
      <c r="C139" s="5"/>
      <c r="D139" s="5"/>
      <c r="E139" s="5"/>
      <c r="F139" s="5"/>
      <c r="G139" s="5"/>
      <c r="I139" s="5"/>
      <c r="J139" s="5"/>
      <c r="K139" s="5"/>
      <c r="L139" s="5"/>
      <c r="M139" s="39" t="str">
        <f>_xlfn.TEXTJOIN("-",TRUE,Table7112[[#This Row],[Cat Code]],Table7112[[#This Row],[Discipline Code]],Table7112[[#This Row],[Sub-Disc Code]])</f>
        <v>MG-EN-FI</v>
      </c>
      <c r="N139" s="38">
        <v>134</v>
      </c>
      <c r="O139" s="37" t="s">
        <v>320</v>
      </c>
      <c r="P139" s="20" t="s">
        <v>141</v>
      </c>
      <c r="Q139" s="19" t="s">
        <v>32</v>
      </c>
      <c r="R139" s="19" t="str">
        <f>_xlfn.TEXTJOIN(" ",TRUE, Table7112[[#This Row],[Cat Code]],Table7112[[#This Row],[Work Package Cat]])</f>
        <v>MG Management</v>
      </c>
      <c r="S139" s="20" t="s">
        <v>206</v>
      </c>
      <c r="T139" s="36" t="str">
        <f>IF(Table7112[[#This Row],[Discipline Code]]="","",_xlfn.TEXTJOIN("-",TRUE, Table7112[[#This Row],[Cat Code]],Table7112[[#This Row],[Discipline Code]]))</f>
        <v>MG-EN</v>
      </c>
      <c r="U139" s="19" t="s">
        <v>207</v>
      </c>
      <c r="V139" s="19" t="str">
        <f>_xlfn.TEXTJOIN(" ",TRUE, Table7112[[#This Row],[Discipline Concat-Code]],Table7112[[#This Row],[Term]])</f>
        <v>MG-EN Environment &amp; Planning</v>
      </c>
      <c r="W139" s="20" t="s">
        <v>461</v>
      </c>
      <c r="X139" s="19" t="str">
        <f>IF(Table7112[[#This Row],[Sub-Disc Code]]="","",_xlfn.TEXTJOIN("-",TRUE, Table7112[[#This Row],[Discipline Concat-Code]],Table7112[[#This Row],[Sub-Disc Code]]))</f>
        <v>MG-EN-FI</v>
      </c>
      <c r="Y139" s="19" t="s">
        <v>17</v>
      </c>
      <c r="Z139" s="19" t="str">
        <f>_xlfn.TEXTJOIN(" ",TRUE, Table7112[[#This Row],[Sub-Disc Concatc Code]],Table7112[[#This Row],[Sub-Discipline_Description]])</f>
        <v>MG-EN-FI Fire</v>
      </c>
      <c r="AA139" s="35" t="str">
        <f>_xlfn.TEXTJOIN(" | ",TRUE,Table7112[[#This Row],[Work Package Cat]],Table7112[[#This Row],[Term]],Table7112[[#This Row],[Sub-Discipline_Description]])</f>
        <v>Management | Environment &amp; Planning | Fire</v>
      </c>
      <c r="AB139" s="22" t="str">
        <f>_xlfn.TEXTJOIN("-",TRUE,Table7112[[#This Row],[Cat Code]],Table7112[[#This Row],[Discipline Code]],Table7112[[#This Row],[Sub-Disc Code]])</f>
        <v>MG-EN-FI</v>
      </c>
    </row>
    <row r="140" spans="1:28" x14ac:dyDescent="0.25">
      <c r="A140" s="5"/>
      <c r="B140" s="5"/>
      <c r="C140" s="5"/>
      <c r="D140" s="5"/>
      <c r="E140" s="5"/>
      <c r="F140" s="5"/>
      <c r="G140" s="5"/>
      <c r="I140" s="5"/>
      <c r="J140" s="5"/>
      <c r="K140" s="5"/>
      <c r="L140" s="5"/>
      <c r="M140" s="39" t="str">
        <f>_xlfn.TEXTJOIN("-",TRUE,Table7112[[#This Row],[Cat Code]],Table7112[[#This Row],[Discipline Code]],Table7112[[#This Row],[Sub-Disc Code]])</f>
        <v>MG-EN-FL</v>
      </c>
      <c r="N140" s="38">
        <v>135</v>
      </c>
      <c r="O140" s="37" t="s">
        <v>323</v>
      </c>
      <c r="P140" s="20" t="s">
        <v>141</v>
      </c>
      <c r="Q140" s="19" t="s">
        <v>32</v>
      </c>
      <c r="R140" s="19" t="str">
        <f>_xlfn.TEXTJOIN(" ",TRUE, Table7112[[#This Row],[Cat Code]],Table7112[[#This Row],[Work Package Cat]])</f>
        <v>MG Management</v>
      </c>
      <c r="S140" s="20" t="s">
        <v>206</v>
      </c>
      <c r="T140" s="36" t="str">
        <f>IF(Table7112[[#This Row],[Discipline Code]]="","",_xlfn.TEXTJOIN("-",TRUE, Table7112[[#This Row],[Cat Code]],Table7112[[#This Row],[Discipline Code]]))</f>
        <v>MG-EN</v>
      </c>
      <c r="U140" s="19" t="s">
        <v>207</v>
      </c>
      <c r="V140" s="19" t="str">
        <f>_xlfn.TEXTJOIN(" ",TRUE, Table7112[[#This Row],[Discipline Concat-Code]],Table7112[[#This Row],[Term]])</f>
        <v>MG-EN Environment &amp; Planning</v>
      </c>
      <c r="W140" s="20" t="s">
        <v>14</v>
      </c>
      <c r="X140" s="19" t="str">
        <f>IF(Table7112[[#This Row],[Sub-Disc Code]]="","",_xlfn.TEXTJOIN("-",TRUE, Table7112[[#This Row],[Discipline Concat-Code]],Table7112[[#This Row],[Sub-Disc Code]]))</f>
        <v>MG-EN-FL</v>
      </c>
      <c r="Y140" s="19" t="s">
        <v>462</v>
      </c>
      <c r="Z140" s="19" t="str">
        <f>_xlfn.TEXTJOIN(" ",TRUE, Table7112[[#This Row],[Sub-Disc Concatc Code]],Table7112[[#This Row],[Sub-Discipline_Description]])</f>
        <v>MG-EN-FL Flood Monitoring/Study</v>
      </c>
      <c r="AA140" s="35" t="str">
        <f>_xlfn.TEXTJOIN(" | ",TRUE,Table7112[[#This Row],[Work Package Cat]],Table7112[[#This Row],[Term]],Table7112[[#This Row],[Sub-Discipline_Description]])</f>
        <v>Management | Environment &amp; Planning | Flood Monitoring/Study</v>
      </c>
      <c r="AB140" s="22" t="str">
        <f>_xlfn.TEXTJOIN("-",TRUE,Table7112[[#This Row],[Cat Code]],Table7112[[#This Row],[Discipline Code]],Table7112[[#This Row],[Sub-Disc Code]])</f>
        <v>MG-EN-FL</v>
      </c>
    </row>
    <row r="141" spans="1:28" x14ac:dyDescent="0.25">
      <c r="A141" s="5"/>
      <c r="B141" s="5"/>
      <c r="C141" s="5"/>
      <c r="D141" s="5"/>
      <c r="E141" s="5"/>
      <c r="F141" s="5"/>
      <c r="G141" s="5"/>
      <c r="I141" s="5"/>
      <c r="J141" s="5"/>
      <c r="K141" s="5"/>
      <c r="L141" s="5"/>
      <c r="M141" s="39" t="str">
        <f>_xlfn.TEXTJOIN("-",TRUE,Table7112[[#This Row],[Cat Code]],Table7112[[#This Row],[Discipline Code]],Table7112[[#This Row],[Sub-Disc Code]])</f>
        <v>MG-EN-GE</v>
      </c>
      <c r="N141" s="38">
        <v>136</v>
      </c>
      <c r="O141" s="37" t="s">
        <v>324</v>
      </c>
      <c r="P141" s="20" t="s">
        <v>141</v>
      </c>
      <c r="Q141" s="19" t="s">
        <v>32</v>
      </c>
      <c r="R141" s="19" t="str">
        <f>_xlfn.TEXTJOIN(" ",TRUE, Table7112[[#This Row],[Cat Code]],Table7112[[#This Row],[Work Package Cat]])</f>
        <v>MG Management</v>
      </c>
      <c r="S141" s="20" t="s">
        <v>206</v>
      </c>
      <c r="T141" s="36" t="str">
        <f>IF(Table7112[[#This Row],[Discipline Code]]="","",_xlfn.TEXTJOIN("-",TRUE, Table7112[[#This Row],[Cat Code]],Table7112[[#This Row],[Discipline Code]]))</f>
        <v>MG-EN</v>
      </c>
      <c r="U141" s="19" t="s">
        <v>207</v>
      </c>
      <c r="V141" s="19" t="str">
        <f>_xlfn.TEXTJOIN(" ",TRUE, Table7112[[#This Row],[Discipline Concat-Code]],Table7112[[#This Row],[Term]])</f>
        <v>MG-EN Environment &amp; Planning</v>
      </c>
      <c r="W141" s="20" t="s">
        <v>463</v>
      </c>
      <c r="X141" s="19" t="str">
        <f>IF(Table7112[[#This Row],[Sub-Disc Code]]="","",_xlfn.TEXTJOIN("-",TRUE, Table7112[[#This Row],[Discipline Concat-Code]],Table7112[[#This Row],[Sub-Disc Code]]))</f>
        <v>MG-EN-GE</v>
      </c>
      <c r="Y141" s="19" t="s">
        <v>464</v>
      </c>
      <c r="Z141" s="19" t="str">
        <f>_xlfn.TEXTJOIN(" ",TRUE, Table7112[[#This Row],[Sub-Disc Concatc Code]],Table7112[[#This Row],[Sub-Discipline_Description]])</f>
        <v>MG-EN-GE Geotechnical</v>
      </c>
      <c r="AA141" s="35" t="str">
        <f>_xlfn.TEXTJOIN(" | ",TRUE,Table7112[[#This Row],[Work Package Cat]],Table7112[[#This Row],[Term]],Table7112[[#This Row],[Sub-Discipline_Description]])</f>
        <v>Management | Environment &amp; Planning | Geotechnical</v>
      </c>
      <c r="AB141" s="22" t="str">
        <f>_xlfn.TEXTJOIN("-",TRUE,Table7112[[#This Row],[Cat Code]],Table7112[[#This Row],[Discipline Code]],Table7112[[#This Row],[Sub-Disc Code]])</f>
        <v>MG-EN-GE</v>
      </c>
    </row>
    <row r="142" spans="1:28" x14ac:dyDescent="0.25">
      <c r="A142" s="5"/>
      <c r="B142" s="5"/>
      <c r="C142" s="5"/>
      <c r="D142" s="5"/>
      <c r="E142" s="5"/>
      <c r="F142" s="5"/>
      <c r="G142" s="5"/>
      <c r="I142" s="5"/>
      <c r="J142" s="5"/>
      <c r="K142" s="5"/>
      <c r="L142" s="5"/>
      <c r="M142" s="39" t="str">
        <f>_xlfn.TEXTJOIN("-",TRUE,Table7112[[#This Row],[Cat Code]],Table7112[[#This Row],[Discipline Code]],Table7112[[#This Row],[Sub-Disc Code]])</f>
        <v>MG-EN-LD</v>
      </c>
      <c r="N142" s="38">
        <v>137</v>
      </c>
      <c r="O142" s="37" t="s">
        <v>327</v>
      </c>
      <c r="P142" s="20" t="s">
        <v>141</v>
      </c>
      <c r="Q142" s="19" t="s">
        <v>32</v>
      </c>
      <c r="R142" s="19" t="str">
        <f>_xlfn.TEXTJOIN(" ",TRUE, Table7112[[#This Row],[Cat Code]],Table7112[[#This Row],[Work Package Cat]])</f>
        <v>MG Management</v>
      </c>
      <c r="S142" s="20" t="s">
        <v>206</v>
      </c>
      <c r="T142" s="36" t="str">
        <f>IF(Table7112[[#This Row],[Discipline Code]]="","",_xlfn.TEXTJOIN("-",TRUE, Table7112[[#This Row],[Cat Code]],Table7112[[#This Row],[Discipline Code]]))</f>
        <v>MG-EN</v>
      </c>
      <c r="U142" s="19" t="s">
        <v>207</v>
      </c>
      <c r="V142" s="19" t="str">
        <f>_xlfn.TEXTJOIN(" ",TRUE, Table7112[[#This Row],[Discipline Concat-Code]],Table7112[[#This Row],[Term]])</f>
        <v>MG-EN Environment &amp; Planning</v>
      </c>
      <c r="W142" s="20" t="s">
        <v>465</v>
      </c>
      <c r="X142" s="19" t="str">
        <f>IF(Table7112[[#This Row],[Sub-Disc Code]]="","",_xlfn.TEXTJOIN("-",TRUE, Table7112[[#This Row],[Discipline Concat-Code]],Table7112[[#This Row],[Sub-Disc Code]]))</f>
        <v>MG-EN-LD</v>
      </c>
      <c r="Y142" s="19" t="s">
        <v>466</v>
      </c>
      <c r="Z142" s="19" t="str">
        <f>_xlfn.TEXTJOIN(" ",TRUE, Table7112[[#This Row],[Sub-Disc Concatc Code]],Table7112[[#This Row],[Sub-Discipline_Description]])</f>
        <v>MG-EN-LD Land Use &amp; Management</v>
      </c>
      <c r="AA142" s="35" t="str">
        <f>_xlfn.TEXTJOIN(" | ",TRUE,Table7112[[#This Row],[Work Package Cat]],Table7112[[#This Row],[Term]],Table7112[[#This Row],[Sub-Discipline_Description]])</f>
        <v>Management | Environment &amp; Planning | Land Use &amp; Management</v>
      </c>
      <c r="AB142" s="22" t="str">
        <f>_xlfn.TEXTJOIN("-",TRUE,Table7112[[#This Row],[Cat Code]],Table7112[[#This Row],[Discipline Code]],Table7112[[#This Row],[Sub-Disc Code]])</f>
        <v>MG-EN-LD</v>
      </c>
    </row>
    <row r="143" spans="1:28" x14ac:dyDescent="0.25">
      <c r="A143" s="5"/>
      <c r="B143" s="5"/>
      <c r="C143" s="5"/>
      <c r="D143" s="5"/>
      <c r="E143" s="5"/>
      <c r="F143" s="5"/>
      <c r="G143" s="5"/>
      <c r="I143" s="5"/>
      <c r="J143" s="5"/>
      <c r="K143" s="5"/>
      <c r="L143" s="5"/>
      <c r="M143" s="39" t="str">
        <f>_xlfn.TEXTJOIN("-",TRUE,Table7112[[#This Row],[Cat Code]],Table7112[[#This Row],[Discipline Code]],Table7112[[#This Row],[Sub-Disc Code]])</f>
        <v>MG-EN-NN</v>
      </c>
      <c r="N143" s="38">
        <v>138</v>
      </c>
      <c r="O143" s="37" t="s">
        <v>330</v>
      </c>
      <c r="P143" s="20" t="s">
        <v>141</v>
      </c>
      <c r="Q143" s="19" t="s">
        <v>32</v>
      </c>
      <c r="R143" s="19" t="str">
        <f>_xlfn.TEXTJOIN(" ",TRUE, Table7112[[#This Row],[Cat Code]],Table7112[[#This Row],[Work Package Cat]])</f>
        <v>MG Management</v>
      </c>
      <c r="S143" s="20" t="s">
        <v>206</v>
      </c>
      <c r="T143" s="36" t="str">
        <f>IF(Table7112[[#This Row],[Discipline Code]]="","",_xlfn.TEXTJOIN("-",TRUE, Table7112[[#This Row],[Cat Code]],Table7112[[#This Row],[Discipline Code]]))</f>
        <v>MG-EN</v>
      </c>
      <c r="U143" s="19" t="s">
        <v>207</v>
      </c>
      <c r="V143" s="19" t="str">
        <f>_xlfn.TEXTJOIN(" ",TRUE, Table7112[[#This Row],[Discipline Concat-Code]],Table7112[[#This Row],[Term]])</f>
        <v>MG-EN Environment &amp; Planning</v>
      </c>
      <c r="W143" s="20" t="s">
        <v>467</v>
      </c>
      <c r="X143" s="19" t="str">
        <f>IF(Table7112[[#This Row],[Sub-Disc Code]]="","",_xlfn.TEXTJOIN("-",TRUE, Table7112[[#This Row],[Discipline Concat-Code]],Table7112[[#This Row],[Sub-Disc Code]]))</f>
        <v>MG-EN-NN</v>
      </c>
      <c r="Y143" s="19" t="s">
        <v>468</v>
      </c>
      <c r="Z143" s="19" t="str">
        <f>_xlfn.TEXTJOIN(" ",TRUE, Table7112[[#This Row],[Sub-Disc Concatc Code]],Table7112[[#This Row],[Sub-Discipline_Description]])</f>
        <v>MG-EN-NN National Construction Code Compliance</v>
      </c>
      <c r="AA143" s="35" t="str">
        <f>_xlfn.TEXTJOIN(" | ",TRUE,Table7112[[#This Row],[Work Package Cat]],Table7112[[#This Row],[Term]],Table7112[[#This Row],[Sub-Discipline_Description]])</f>
        <v>Management | Environment &amp; Planning | National Construction Code Compliance</v>
      </c>
      <c r="AB143" s="22" t="str">
        <f>_xlfn.TEXTJOIN("-",TRUE,Table7112[[#This Row],[Cat Code]],Table7112[[#This Row],[Discipline Code]],Table7112[[#This Row],[Sub-Disc Code]])</f>
        <v>MG-EN-NN</v>
      </c>
    </row>
    <row r="144" spans="1:28" x14ac:dyDescent="0.25">
      <c r="A144" s="5"/>
      <c r="B144" s="5"/>
      <c r="C144" s="5"/>
      <c r="D144" s="5"/>
      <c r="E144" s="5"/>
      <c r="F144" s="5"/>
      <c r="G144" s="5"/>
      <c r="I144" s="5"/>
      <c r="J144" s="5"/>
      <c r="K144" s="5"/>
      <c r="L144" s="5"/>
      <c r="M144" s="39" t="str">
        <f>_xlfn.TEXTJOIN("-",TRUE,Table7112[[#This Row],[Cat Code]],Table7112[[#This Row],[Discipline Code]],Table7112[[#This Row],[Sub-Disc Code]])</f>
        <v>MG-EN-NV</v>
      </c>
      <c r="N144" s="38">
        <v>139</v>
      </c>
      <c r="O144" s="37" t="s">
        <v>331</v>
      </c>
      <c r="P144" s="20" t="s">
        <v>141</v>
      </c>
      <c r="Q144" s="19" t="s">
        <v>32</v>
      </c>
      <c r="R144" s="19" t="str">
        <f>_xlfn.TEXTJOIN(" ",TRUE, Table7112[[#This Row],[Cat Code]],Table7112[[#This Row],[Work Package Cat]])</f>
        <v>MG Management</v>
      </c>
      <c r="S144" s="20" t="s">
        <v>206</v>
      </c>
      <c r="T144" s="36" t="str">
        <f>IF(Table7112[[#This Row],[Discipline Code]]="","",_xlfn.TEXTJOIN("-",TRUE, Table7112[[#This Row],[Cat Code]],Table7112[[#This Row],[Discipline Code]]))</f>
        <v>MG-EN</v>
      </c>
      <c r="U144" s="19" t="s">
        <v>207</v>
      </c>
      <c r="V144" s="19" t="str">
        <f>_xlfn.TEXTJOIN(" ",TRUE, Table7112[[#This Row],[Discipline Concat-Code]],Table7112[[#This Row],[Term]])</f>
        <v>MG-EN Environment &amp; Planning</v>
      </c>
      <c r="W144" s="20" t="s">
        <v>469</v>
      </c>
      <c r="X144" s="19" t="str">
        <f>IF(Table7112[[#This Row],[Sub-Disc Code]]="","",_xlfn.TEXTJOIN("-",TRUE, Table7112[[#This Row],[Discipline Concat-Code]],Table7112[[#This Row],[Sub-Disc Code]]))</f>
        <v>MG-EN-NV</v>
      </c>
      <c r="Y144" s="19" t="s">
        <v>470</v>
      </c>
      <c r="Z144" s="19" t="str">
        <f>_xlfn.TEXTJOIN(" ",TRUE, Table7112[[#This Row],[Sub-Disc Concatc Code]],Table7112[[#This Row],[Sub-Discipline_Description]])</f>
        <v>MG-EN-NV Noise &amp; Vibration</v>
      </c>
      <c r="AA144" s="35" t="str">
        <f>_xlfn.TEXTJOIN(" | ",TRUE,Table7112[[#This Row],[Work Package Cat]],Table7112[[#This Row],[Term]],Table7112[[#This Row],[Sub-Discipline_Description]])</f>
        <v>Management | Environment &amp; Planning | Noise &amp; Vibration</v>
      </c>
      <c r="AB144" s="22" t="str">
        <f>_xlfn.TEXTJOIN("-",TRUE,Table7112[[#This Row],[Cat Code]],Table7112[[#This Row],[Discipline Code]],Table7112[[#This Row],[Sub-Disc Code]])</f>
        <v>MG-EN-NV</v>
      </c>
    </row>
    <row r="145" spans="1:28" x14ac:dyDescent="0.25">
      <c r="A145" s="5"/>
      <c r="B145" s="5"/>
      <c r="C145" s="5"/>
      <c r="D145" s="5"/>
      <c r="E145" s="5"/>
      <c r="F145" s="5"/>
      <c r="G145" s="5"/>
      <c r="I145" s="5"/>
      <c r="J145" s="5"/>
      <c r="K145" s="5"/>
      <c r="L145" s="5"/>
      <c r="M145" s="39" t="str">
        <f>_xlfn.TEXTJOIN("-",TRUE,Table7112[[#This Row],[Cat Code]],Table7112[[#This Row],[Discipline Code]],Table7112[[#This Row],[Sub-Disc Code]])</f>
        <v>MG-EN-PE</v>
      </c>
      <c r="N145" s="38">
        <v>140</v>
      </c>
      <c r="O145" s="37" t="s">
        <v>334</v>
      </c>
      <c r="P145" s="20" t="s">
        <v>141</v>
      </c>
      <c r="Q145" s="19" t="s">
        <v>32</v>
      </c>
      <c r="R145" s="19" t="str">
        <f>_xlfn.TEXTJOIN(" ",TRUE, Table7112[[#This Row],[Cat Code]],Table7112[[#This Row],[Work Package Cat]])</f>
        <v>MG Management</v>
      </c>
      <c r="S145" s="20" t="s">
        <v>206</v>
      </c>
      <c r="T145" s="36" t="str">
        <f>IF(Table7112[[#This Row],[Discipline Code]]="","",_xlfn.TEXTJOIN("-",TRUE, Table7112[[#This Row],[Cat Code]],Table7112[[#This Row],[Discipline Code]]))</f>
        <v>MG-EN</v>
      </c>
      <c r="U145" s="19" t="s">
        <v>207</v>
      </c>
      <c r="V145" s="19" t="str">
        <f>_xlfn.TEXTJOIN(" ",TRUE, Table7112[[#This Row],[Discipline Concat-Code]],Table7112[[#This Row],[Term]])</f>
        <v>MG-EN Environment &amp; Planning</v>
      </c>
      <c r="W145" s="20" t="s">
        <v>471</v>
      </c>
      <c r="X145" s="19" t="str">
        <f>IF(Table7112[[#This Row],[Sub-Disc Code]]="","",_xlfn.TEXTJOIN("-",TRUE, Table7112[[#This Row],[Discipline Concat-Code]],Table7112[[#This Row],[Sub-Disc Code]]))</f>
        <v>MG-EN-PE</v>
      </c>
      <c r="Y145" s="19" t="s">
        <v>472</v>
      </c>
      <c r="Z145" s="19" t="str">
        <f>_xlfn.TEXTJOIN(" ",TRUE, Table7112[[#This Row],[Sub-Disc Concatc Code]],Table7112[[#This Row],[Sub-Discipline_Description]])</f>
        <v>MG-EN-PE Planning Management</v>
      </c>
      <c r="AA145" s="35" t="str">
        <f>_xlfn.TEXTJOIN(" | ",TRUE,Table7112[[#This Row],[Work Package Cat]],Table7112[[#This Row],[Term]],Table7112[[#This Row],[Sub-Discipline_Description]])</f>
        <v>Management | Environment &amp; Planning | Planning Management</v>
      </c>
      <c r="AB145" s="22" t="str">
        <f>_xlfn.TEXTJOIN("-",TRUE,Table7112[[#This Row],[Cat Code]],Table7112[[#This Row],[Discipline Code]],Table7112[[#This Row],[Sub-Disc Code]])</f>
        <v>MG-EN-PE</v>
      </c>
    </row>
    <row r="146" spans="1:28" x14ac:dyDescent="0.25">
      <c r="A146" s="5"/>
      <c r="B146" s="5"/>
      <c r="C146" s="5"/>
      <c r="D146" s="5"/>
      <c r="E146" s="5"/>
      <c r="F146" s="5"/>
      <c r="G146" s="5"/>
      <c r="I146" s="5"/>
      <c r="J146" s="5"/>
      <c r="K146" s="5"/>
      <c r="L146" s="5"/>
      <c r="M146" s="39" t="str">
        <f>_xlfn.TEXTJOIN("-",TRUE,Table7112[[#This Row],[Cat Code]],Table7112[[#This Row],[Discipline Code]],Table7112[[#This Row],[Sub-Disc Code]])</f>
        <v>MG-EN-SB</v>
      </c>
      <c r="N146" s="38">
        <v>141</v>
      </c>
      <c r="O146" s="37" t="s">
        <v>337</v>
      </c>
      <c r="P146" s="20" t="s">
        <v>141</v>
      </c>
      <c r="Q146" s="19" t="s">
        <v>32</v>
      </c>
      <c r="R146" s="19" t="str">
        <f>_xlfn.TEXTJOIN(" ",TRUE, Table7112[[#This Row],[Cat Code]],Table7112[[#This Row],[Work Package Cat]])</f>
        <v>MG Management</v>
      </c>
      <c r="S146" s="20" t="s">
        <v>206</v>
      </c>
      <c r="T146" s="36" t="str">
        <f>IF(Table7112[[#This Row],[Discipline Code]]="","",_xlfn.TEXTJOIN("-",TRUE, Table7112[[#This Row],[Cat Code]],Table7112[[#This Row],[Discipline Code]]))</f>
        <v>MG-EN</v>
      </c>
      <c r="U146" s="19" t="s">
        <v>207</v>
      </c>
      <c r="V146" s="19" t="str">
        <f>_xlfn.TEXTJOIN(" ",TRUE, Table7112[[#This Row],[Discipline Concat-Code]],Table7112[[#This Row],[Term]])</f>
        <v>MG-EN Environment &amp; Planning</v>
      </c>
      <c r="W146" s="20" t="s">
        <v>473</v>
      </c>
      <c r="X146" s="19" t="str">
        <f>IF(Table7112[[#This Row],[Sub-Disc Code]]="","",_xlfn.TEXTJOIN("-",TRUE, Table7112[[#This Row],[Discipline Concat-Code]],Table7112[[#This Row],[Sub-Disc Code]]))</f>
        <v>MG-EN-SB</v>
      </c>
      <c r="Y146" s="19" t="s">
        <v>474</v>
      </c>
      <c r="Z146" s="19" t="str">
        <f>_xlfn.TEXTJOIN(" ",TRUE, Table7112[[#This Row],[Sub-Disc Concatc Code]],Table7112[[#This Row],[Sub-Discipline_Description]])</f>
        <v>MG-EN-SB Sustainability</v>
      </c>
      <c r="AA146" s="35" t="str">
        <f>_xlfn.TEXTJOIN(" | ",TRUE,Table7112[[#This Row],[Work Package Cat]],Table7112[[#This Row],[Term]],Table7112[[#This Row],[Sub-Discipline_Description]])</f>
        <v>Management | Environment &amp; Planning | Sustainability</v>
      </c>
      <c r="AB146" s="22" t="str">
        <f>_xlfn.TEXTJOIN("-",TRUE,Table7112[[#This Row],[Cat Code]],Table7112[[#This Row],[Discipline Code]],Table7112[[#This Row],[Sub-Disc Code]])</f>
        <v>MG-EN-SB</v>
      </c>
    </row>
    <row r="147" spans="1:28" x14ac:dyDescent="0.25">
      <c r="A147" s="5"/>
      <c r="B147" s="5"/>
      <c r="C147" s="5"/>
      <c r="D147" s="5"/>
      <c r="E147" s="5"/>
      <c r="F147" s="5"/>
      <c r="G147" s="5"/>
      <c r="I147" s="5"/>
      <c r="J147" s="5"/>
      <c r="K147" s="5"/>
      <c r="L147" s="5"/>
      <c r="M147" s="39" t="str">
        <f>_xlfn.TEXTJOIN("-",TRUE,Table7112[[#This Row],[Cat Code]],Table7112[[#This Row],[Discipline Code]],Table7112[[#This Row],[Sub-Disc Code]])</f>
        <v>MG-EN-SM</v>
      </c>
      <c r="N147" s="38">
        <v>142</v>
      </c>
      <c r="O147" s="37" t="s">
        <v>340</v>
      </c>
      <c r="P147" s="20" t="s">
        <v>141</v>
      </c>
      <c r="Q147" s="19" t="s">
        <v>32</v>
      </c>
      <c r="R147" s="19" t="str">
        <f>_xlfn.TEXTJOIN(" ",TRUE, Table7112[[#This Row],[Cat Code]],Table7112[[#This Row],[Work Package Cat]])</f>
        <v>MG Management</v>
      </c>
      <c r="S147" s="20" t="s">
        <v>206</v>
      </c>
      <c r="T147" s="36" t="str">
        <f>IF(Table7112[[#This Row],[Discipline Code]]="","",_xlfn.TEXTJOIN("-",TRUE, Table7112[[#This Row],[Cat Code]],Table7112[[#This Row],[Discipline Code]]))</f>
        <v>MG-EN</v>
      </c>
      <c r="U147" s="19" t="s">
        <v>207</v>
      </c>
      <c r="V147" s="19" t="str">
        <f>_xlfn.TEXTJOIN(" ",TRUE, Table7112[[#This Row],[Discipline Concat-Code]],Table7112[[#This Row],[Term]])</f>
        <v>MG-EN Environment &amp; Planning</v>
      </c>
      <c r="W147" s="20" t="s">
        <v>475</v>
      </c>
      <c r="X147" s="19" t="str">
        <f>IF(Table7112[[#This Row],[Sub-Disc Code]]="","",_xlfn.TEXTJOIN("-",TRUE, Table7112[[#This Row],[Discipline Concat-Code]],Table7112[[#This Row],[Sub-Disc Code]]))</f>
        <v>MG-EN-SM</v>
      </c>
      <c r="Y147" s="19" t="s">
        <v>476</v>
      </c>
      <c r="Z147" s="19" t="str">
        <f>_xlfn.TEXTJOIN(" ",TRUE, Table7112[[#This Row],[Sub-Disc Concatc Code]],Table7112[[#This Row],[Sub-Discipline_Description]])</f>
        <v>MG-EN-SM Spoil Management</v>
      </c>
      <c r="AA147" s="35" t="str">
        <f>_xlfn.TEXTJOIN(" | ",TRUE,Table7112[[#This Row],[Work Package Cat]],Table7112[[#This Row],[Term]],Table7112[[#This Row],[Sub-Discipline_Description]])</f>
        <v>Management | Environment &amp; Planning | Spoil Management</v>
      </c>
      <c r="AB147" s="22" t="str">
        <f>_xlfn.TEXTJOIN("-",TRUE,Table7112[[#This Row],[Cat Code]],Table7112[[#This Row],[Discipline Code]],Table7112[[#This Row],[Sub-Disc Code]])</f>
        <v>MG-EN-SM</v>
      </c>
    </row>
    <row r="148" spans="1:28" x14ac:dyDescent="0.25">
      <c r="A148" s="5"/>
      <c r="B148" s="5"/>
      <c r="C148" s="5"/>
      <c r="D148" s="5"/>
      <c r="E148" s="5"/>
      <c r="F148" s="5"/>
      <c r="G148" s="5"/>
      <c r="I148" s="5"/>
      <c r="J148" s="5"/>
      <c r="K148" s="5"/>
      <c r="L148" s="5"/>
      <c r="M148" s="39" t="str">
        <f>_xlfn.TEXTJOIN("-",TRUE,Table7112[[#This Row],[Cat Code]],Table7112[[#This Row],[Discipline Code]],Table7112[[#This Row],[Sub-Disc Code]])</f>
        <v>MG-EN-SP</v>
      </c>
      <c r="N148" s="38">
        <v>143</v>
      </c>
      <c r="O148" s="37" t="s">
        <v>343</v>
      </c>
      <c r="P148" s="20" t="s">
        <v>141</v>
      </c>
      <c r="Q148" s="19" t="s">
        <v>32</v>
      </c>
      <c r="R148" s="19" t="str">
        <f>_xlfn.TEXTJOIN(" ",TRUE, Table7112[[#This Row],[Cat Code]],Table7112[[#This Row],[Work Package Cat]])</f>
        <v>MG Management</v>
      </c>
      <c r="S148" s="20" t="s">
        <v>206</v>
      </c>
      <c r="T148" s="36" t="str">
        <f>IF(Table7112[[#This Row],[Discipline Code]]="","",_xlfn.TEXTJOIN("-",TRUE, Table7112[[#This Row],[Cat Code]],Table7112[[#This Row],[Discipline Code]]))</f>
        <v>MG-EN</v>
      </c>
      <c r="U148" s="19" t="s">
        <v>207</v>
      </c>
      <c r="V148" s="19" t="str">
        <f>_xlfn.TEXTJOIN(" ",TRUE, Table7112[[#This Row],[Discipline Concat-Code]],Table7112[[#This Row],[Term]])</f>
        <v>MG-EN Environment &amp; Planning</v>
      </c>
      <c r="W148" s="20" t="s">
        <v>477</v>
      </c>
      <c r="X148" s="19" t="str">
        <f>IF(Table7112[[#This Row],[Sub-Disc Code]]="","",_xlfn.TEXTJOIN("-",TRUE, Table7112[[#This Row],[Discipline Concat-Code]],Table7112[[#This Row],[Sub-Disc Code]]))</f>
        <v>MG-EN-SP</v>
      </c>
      <c r="Y148" s="19" t="s">
        <v>478</v>
      </c>
      <c r="Z148" s="19" t="str">
        <f>_xlfn.TEXTJOIN(" ",TRUE, Table7112[[#This Row],[Sub-Disc Concatc Code]],Table7112[[#This Row],[Sub-Discipline_Description]])</f>
        <v>MG-EN-SP Statutory Planning</v>
      </c>
      <c r="AA148" s="35" t="str">
        <f>_xlfn.TEXTJOIN(" | ",TRUE,Table7112[[#This Row],[Work Package Cat]],Table7112[[#This Row],[Term]],Table7112[[#This Row],[Sub-Discipline_Description]])</f>
        <v>Management | Environment &amp; Planning | Statutory Planning</v>
      </c>
      <c r="AB148" s="22" t="str">
        <f>_xlfn.TEXTJOIN("-",TRUE,Table7112[[#This Row],[Cat Code]],Table7112[[#This Row],[Discipline Code]],Table7112[[#This Row],[Sub-Disc Code]])</f>
        <v>MG-EN-SP</v>
      </c>
    </row>
    <row r="149" spans="1:28" x14ac:dyDescent="0.25">
      <c r="A149" s="5"/>
      <c r="B149" s="5"/>
      <c r="C149" s="5"/>
      <c r="D149" s="5"/>
      <c r="E149" s="5"/>
      <c r="F149" s="5"/>
      <c r="G149" s="5"/>
      <c r="I149" s="5"/>
      <c r="J149" s="5"/>
      <c r="K149" s="5"/>
      <c r="L149" s="5"/>
      <c r="M149" s="39" t="str">
        <f>_xlfn.TEXTJOIN("-",TRUE,Table7112[[#This Row],[Cat Code]],Table7112[[#This Row],[Discipline Code]],Table7112[[#This Row],[Sub-Disc Code]])</f>
        <v>MG-EN-WA</v>
      </c>
      <c r="N149" s="38">
        <v>144</v>
      </c>
      <c r="O149" s="37" t="s">
        <v>346</v>
      </c>
      <c r="P149" s="20" t="s">
        <v>141</v>
      </c>
      <c r="Q149" s="19" t="s">
        <v>32</v>
      </c>
      <c r="R149" s="19" t="str">
        <f>_xlfn.TEXTJOIN(" ",TRUE, Table7112[[#This Row],[Cat Code]],Table7112[[#This Row],[Work Package Cat]])</f>
        <v>MG Management</v>
      </c>
      <c r="S149" s="20" t="s">
        <v>206</v>
      </c>
      <c r="T149" s="36" t="str">
        <f>IF(Table7112[[#This Row],[Discipline Code]]="","",_xlfn.TEXTJOIN("-",TRUE, Table7112[[#This Row],[Cat Code]],Table7112[[#This Row],[Discipline Code]]))</f>
        <v>MG-EN</v>
      </c>
      <c r="U149" s="19" t="s">
        <v>207</v>
      </c>
      <c r="V149" s="19" t="str">
        <f>_xlfn.TEXTJOIN(" ",TRUE, Table7112[[#This Row],[Discipline Concat-Code]],Table7112[[#This Row],[Term]])</f>
        <v>MG-EN Environment &amp; Planning</v>
      </c>
      <c r="W149" s="20" t="s">
        <v>479</v>
      </c>
      <c r="X149" s="19" t="str">
        <f>IF(Table7112[[#This Row],[Sub-Disc Code]]="","",_xlfn.TEXTJOIN("-",TRUE, Table7112[[#This Row],[Discipline Concat-Code]],Table7112[[#This Row],[Sub-Disc Code]]))</f>
        <v>MG-EN-WA</v>
      </c>
      <c r="Y149" s="19" t="s">
        <v>480</v>
      </c>
      <c r="Z149" s="19" t="str">
        <f>_xlfn.TEXTJOIN(" ",TRUE, Table7112[[#This Row],[Sub-Disc Concatc Code]],Table7112[[#This Row],[Sub-Discipline_Description]])</f>
        <v>MG-EN-WA Water Management</v>
      </c>
      <c r="AA149" s="35" t="str">
        <f>_xlfn.TEXTJOIN(" | ",TRUE,Table7112[[#This Row],[Work Package Cat]],Table7112[[#This Row],[Term]],Table7112[[#This Row],[Sub-Discipline_Description]])</f>
        <v>Management | Environment &amp; Planning | Water Management</v>
      </c>
      <c r="AB149" s="22" t="str">
        <f>_xlfn.TEXTJOIN("-",TRUE,Table7112[[#This Row],[Cat Code]],Table7112[[#This Row],[Discipline Code]],Table7112[[#This Row],[Sub-Disc Code]])</f>
        <v>MG-EN-WA</v>
      </c>
    </row>
    <row r="150" spans="1:28" x14ac:dyDescent="0.25">
      <c r="A150" s="5"/>
      <c r="B150" s="5"/>
      <c r="C150" s="5"/>
      <c r="D150" s="5"/>
      <c r="E150" s="5"/>
      <c r="F150" s="5"/>
      <c r="G150" s="5"/>
      <c r="I150" s="5"/>
      <c r="J150" s="5"/>
      <c r="K150" s="5"/>
      <c r="L150" s="5"/>
      <c r="M150" s="39" t="str">
        <f>_xlfn.TEXTJOIN("-",TRUE,Table7112[[#This Row],[Cat Code]],Table7112[[#This Row],[Discipline Code]],Table7112[[#This Row],[Sub-Disc Code]])</f>
        <v>MG-EN-WD</v>
      </c>
      <c r="N150" s="38">
        <v>145</v>
      </c>
      <c r="O150" s="37" t="s">
        <v>347</v>
      </c>
      <c r="P150" s="20" t="s">
        <v>141</v>
      </c>
      <c r="Q150" s="19" t="s">
        <v>32</v>
      </c>
      <c r="R150" s="19" t="str">
        <f>_xlfn.TEXTJOIN(" ",TRUE, Table7112[[#This Row],[Cat Code]],Table7112[[#This Row],[Work Package Cat]])</f>
        <v>MG Management</v>
      </c>
      <c r="S150" s="20" t="s">
        <v>206</v>
      </c>
      <c r="T150" s="36" t="str">
        <f>IF(Table7112[[#This Row],[Discipline Code]]="","",_xlfn.TEXTJOIN("-",TRUE, Table7112[[#This Row],[Cat Code]],Table7112[[#This Row],[Discipline Code]]))</f>
        <v>MG-EN</v>
      </c>
      <c r="U150" s="19" t="s">
        <v>207</v>
      </c>
      <c r="V150" s="19" t="str">
        <f>_xlfn.TEXTJOIN(" ",TRUE, Table7112[[#This Row],[Discipline Concat-Code]],Table7112[[#This Row],[Term]])</f>
        <v>MG-EN Environment &amp; Planning</v>
      </c>
      <c r="W150" s="20" t="s">
        <v>481</v>
      </c>
      <c r="X150" s="19" t="str">
        <f>IF(Table7112[[#This Row],[Sub-Disc Code]]="","",_xlfn.TEXTJOIN("-",TRUE, Table7112[[#This Row],[Discipline Concat-Code]],Table7112[[#This Row],[Sub-Disc Code]]))</f>
        <v>MG-EN-WD</v>
      </c>
      <c r="Y150" s="19" t="s">
        <v>482</v>
      </c>
      <c r="Z150" s="19" t="str">
        <f>_xlfn.TEXTJOIN(" ",TRUE, Table7112[[#This Row],[Sub-Disc Concatc Code]],Table7112[[#This Row],[Sub-Discipline_Description]])</f>
        <v>MG-EN-WD Wind</v>
      </c>
      <c r="AA150" s="35" t="str">
        <f>_xlfn.TEXTJOIN(" | ",TRUE,Table7112[[#This Row],[Work Package Cat]],Table7112[[#This Row],[Term]],Table7112[[#This Row],[Sub-Discipline_Description]])</f>
        <v>Management | Environment &amp; Planning | Wind</v>
      </c>
      <c r="AB150" s="22" t="str">
        <f>_xlfn.TEXTJOIN("-",TRUE,Table7112[[#This Row],[Cat Code]],Table7112[[#This Row],[Discipline Code]],Table7112[[#This Row],[Sub-Disc Code]])</f>
        <v>MG-EN-WD</v>
      </c>
    </row>
    <row r="151" spans="1:28" x14ac:dyDescent="0.25">
      <c r="A151" s="5"/>
      <c r="B151" s="5"/>
      <c r="C151" s="5"/>
      <c r="D151" s="5"/>
      <c r="E151" s="5"/>
      <c r="F151" s="5"/>
      <c r="G151" s="5"/>
      <c r="I151" s="5"/>
      <c r="J151" s="5"/>
      <c r="K151" s="5"/>
      <c r="L151" s="5"/>
      <c r="M151" s="39" t="str">
        <f>_xlfn.TEXTJOIN("-",TRUE,Table7112[[#This Row],[Cat Code]],Table7112[[#This Row],[Discipline Code]],Table7112[[#This Row],[Sub-Disc Code]])</f>
        <v>MG-EN-WM</v>
      </c>
      <c r="N151" s="38">
        <v>146</v>
      </c>
      <c r="O151" s="37" t="s">
        <v>349</v>
      </c>
      <c r="P151" s="20" t="s">
        <v>141</v>
      </c>
      <c r="Q151" s="19" t="s">
        <v>32</v>
      </c>
      <c r="R151" s="19" t="str">
        <f>_xlfn.TEXTJOIN(" ",TRUE, Table7112[[#This Row],[Cat Code]],Table7112[[#This Row],[Work Package Cat]])</f>
        <v>MG Management</v>
      </c>
      <c r="S151" s="20" t="s">
        <v>206</v>
      </c>
      <c r="T151" s="36" t="str">
        <f>IF(Table7112[[#This Row],[Discipline Code]]="","",_xlfn.TEXTJOIN("-",TRUE, Table7112[[#This Row],[Cat Code]],Table7112[[#This Row],[Discipline Code]]))</f>
        <v>MG-EN</v>
      </c>
      <c r="U151" s="19" t="s">
        <v>207</v>
      </c>
      <c r="V151" s="19" t="str">
        <f>_xlfn.TEXTJOIN(" ",TRUE, Table7112[[#This Row],[Discipline Concat-Code]],Table7112[[#This Row],[Term]])</f>
        <v>MG-EN Environment &amp; Planning</v>
      </c>
      <c r="W151" s="20" t="s">
        <v>483</v>
      </c>
      <c r="X151" s="19" t="str">
        <f>IF(Table7112[[#This Row],[Sub-Disc Code]]="","",_xlfn.TEXTJOIN("-",TRUE, Table7112[[#This Row],[Discipline Concat-Code]],Table7112[[#This Row],[Sub-Disc Code]]))</f>
        <v>MG-EN-WM</v>
      </c>
      <c r="Y151" s="19" t="s">
        <v>484</v>
      </c>
      <c r="Z151" s="19" t="str">
        <f>_xlfn.TEXTJOIN(" ",TRUE, Table7112[[#This Row],[Sub-Disc Concatc Code]],Table7112[[#This Row],[Sub-Discipline_Description]])</f>
        <v>MG-EN-WM Waste Management</v>
      </c>
      <c r="AA151" s="35" t="str">
        <f>_xlfn.TEXTJOIN(" | ",TRUE,Table7112[[#This Row],[Work Package Cat]],Table7112[[#This Row],[Term]],Table7112[[#This Row],[Sub-Discipline_Description]])</f>
        <v>Management | Environment &amp; Planning | Waste Management</v>
      </c>
      <c r="AB151" s="22" t="str">
        <f>_xlfn.TEXTJOIN("-",TRUE,Table7112[[#This Row],[Cat Code]],Table7112[[#This Row],[Discipline Code]],Table7112[[#This Row],[Sub-Disc Code]])</f>
        <v>MG-EN-WM</v>
      </c>
    </row>
    <row r="152" spans="1:28" x14ac:dyDescent="0.25">
      <c r="A152" s="5"/>
      <c r="B152" s="5"/>
      <c r="C152" s="5"/>
      <c r="D152" s="5"/>
      <c r="E152" s="5"/>
      <c r="F152" s="5"/>
      <c r="G152" s="5"/>
      <c r="I152" s="5"/>
      <c r="J152" s="5"/>
      <c r="K152" s="5"/>
      <c r="L152" s="5"/>
      <c r="M152" s="39" t="str">
        <f>_xlfn.TEXTJOIN("-",TRUE,Table7112[[#This Row],[Cat Code]],Table7112[[#This Row],[Discipline Code]],Table7112[[#This Row],[Sub-Disc Code]])</f>
        <v>MG-OP</v>
      </c>
      <c r="N152" s="38">
        <v>147</v>
      </c>
      <c r="O152" s="37" t="s">
        <v>352</v>
      </c>
      <c r="P152" s="20" t="s">
        <v>141</v>
      </c>
      <c r="Q152" s="19" t="s">
        <v>32</v>
      </c>
      <c r="R152" s="19" t="str">
        <f>_xlfn.TEXTJOIN(" ",TRUE, Table7112[[#This Row],[Cat Code]],Table7112[[#This Row],[Work Package Cat]])</f>
        <v>MG Management</v>
      </c>
      <c r="S152" s="20" t="s">
        <v>211</v>
      </c>
      <c r="T152" s="36" t="str">
        <f>IF(Table7112[[#This Row],[Discipline Code]]="","",_xlfn.TEXTJOIN("-",TRUE, Table7112[[#This Row],[Cat Code]],Table7112[[#This Row],[Discipline Code]]))</f>
        <v>MG-OP</v>
      </c>
      <c r="U152" s="19" t="s">
        <v>212</v>
      </c>
      <c r="V152" s="19" t="str">
        <f>_xlfn.TEXTJOIN(" ",TRUE, Table7112[[#This Row],[Discipline Concat-Code]],Table7112[[#This Row],[Term]])</f>
        <v>MG-OP Operation Management</v>
      </c>
      <c r="W152" s="20"/>
      <c r="X152" s="19" t="str">
        <f>IF(Table7112[[#This Row],[Sub-Disc Code]]="","",_xlfn.TEXTJOIN("-",TRUE, Table7112[[#This Row],[Discipline Concat-Code]],Table7112[[#This Row],[Sub-Disc Code]]))</f>
        <v/>
      </c>
      <c r="Y152" s="19"/>
      <c r="Z152" s="19" t="str">
        <f>_xlfn.TEXTJOIN(" ",TRUE, Table7112[[#This Row],[Sub-Disc Concatc Code]],Table7112[[#This Row],[Sub-Discipline_Description]])</f>
        <v/>
      </c>
      <c r="AA152" s="35" t="str">
        <f>_xlfn.TEXTJOIN(" | ",TRUE,Table7112[[#This Row],[Work Package Cat]],Table7112[[#This Row],[Term]],Table7112[[#This Row],[Sub-Discipline_Description]])</f>
        <v>Management | Operation Management</v>
      </c>
      <c r="AB152" s="22" t="str">
        <f>_xlfn.TEXTJOIN("-",TRUE,Table7112[[#This Row],[Cat Code]],Table7112[[#This Row],[Discipline Code]],Table7112[[#This Row],[Sub-Disc Code]])</f>
        <v>MG-OP</v>
      </c>
    </row>
    <row r="153" spans="1:28" x14ac:dyDescent="0.25">
      <c r="A153" s="5"/>
      <c r="B153" s="5"/>
      <c r="C153" s="5"/>
      <c r="D153" s="5"/>
      <c r="E153" s="5"/>
      <c r="F153" s="5"/>
      <c r="G153" s="5"/>
      <c r="I153" s="5"/>
      <c r="J153" s="5"/>
      <c r="K153" s="5"/>
      <c r="L153" s="5"/>
      <c r="M153" s="39" t="str">
        <f>_xlfn.TEXTJOIN("-",TRUE,Table7112[[#This Row],[Cat Code]],Table7112[[#This Row],[Discipline Code]],Table7112[[#This Row],[Sub-Disc Code]])</f>
        <v>MG-OP-AI</v>
      </c>
      <c r="N153" s="38">
        <v>148</v>
      </c>
      <c r="O153" s="37" t="s">
        <v>355</v>
      </c>
      <c r="P153" s="20" t="s">
        <v>141</v>
      </c>
      <c r="Q153" s="19" t="s">
        <v>32</v>
      </c>
      <c r="R153" s="19" t="str">
        <f>_xlfn.TEXTJOIN(" ",TRUE, Table7112[[#This Row],[Cat Code]],Table7112[[#This Row],[Work Package Cat]])</f>
        <v>MG Management</v>
      </c>
      <c r="S153" s="20" t="s">
        <v>211</v>
      </c>
      <c r="T153" s="36" t="str">
        <f>IF(Table7112[[#This Row],[Discipline Code]]="","",_xlfn.TEXTJOIN("-",TRUE, Table7112[[#This Row],[Cat Code]],Table7112[[#This Row],[Discipline Code]]))</f>
        <v>MG-OP</v>
      </c>
      <c r="U153" s="19" t="s">
        <v>212</v>
      </c>
      <c r="V153" s="19" t="str">
        <f>_xlfn.TEXTJOIN(" ",TRUE, Table7112[[#This Row],[Discipline Concat-Code]],Table7112[[#This Row],[Term]])</f>
        <v>MG-OP Operation Management</v>
      </c>
      <c r="W153" s="20" t="s">
        <v>485</v>
      </c>
      <c r="X153" s="19" t="str">
        <f>IF(Table7112[[#This Row],[Sub-Disc Code]]="","",_xlfn.TEXTJOIN("-",TRUE, Table7112[[#This Row],[Discipline Concat-Code]],Table7112[[#This Row],[Sub-Disc Code]]))</f>
        <v>MG-OP-AI</v>
      </c>
      <c r="Y153" s="19" t="s">
        <v>486</v>
      </c>
      <c r="Z153" s="19" t="str">
        <f>_xlfn.TEXTJOIN(" ",TRUE, Table7112[[#This Row],[Sub-Disc Concatc Code]],Table7112[[#This Row],[Sub-Discipline_Description]])</f>
        <v>MG-OP-AI Asset Information System</v>
      </c>
      <c r="AA153" s="35" t="str">
        <f>_xlfn.TEXTJOIN(" | ",TRUE,Table7112[[#This Row],[Work Package Cat]],Table7112[[#This Row],[Term]],Table7112[[#This Row],[Sub-Discipline_Description]])</f>
        <v>Management | Operation Management | Asset Information System</v>
      </c>
      <c r="AB153" s="22" t="str">
        <f>_xlfn.TEXTJOIN("-",TRUE,Table7112[[#This Row],[Cat Code]],Table7112[[#This Row],[Discipline Code]],Table7112[[#This Row],[Sub-Disc Code]])</f>
        <v>MG-OP-AI</v>
      </c>
    </row>
    <row r="154" spans="1:28" x14ac:dyDescent="0.25">
      <c r="A154" s="5"/>
      <c r="B154" s="5"/>
      <c r="C154" s="5"/>
      <c r="D154" s="5"/>
      <c r="E154" s="5"/>
      <c r="F154" s="5"/>
      <c r="G154" s="5"/>
      <c r="I154" s="5"/>
      <c r="J154" s="5"/>
      <c r="K154" s="5"/>
      <c r="L154" s="5"/>
      <c r="M154" s="39" t="str">
        <f>_xlfn.TEXTJOIN("-",TRUE,Table7112[[#This Row],[Cat Code]],Table7112[[#This Row],[Discipline Code]],Table7112[[#This Row],[Sub-Disc Code]])</f>
        <v>MG-OP-AM</v>
      </c>
      <c r="N154" s="38">
        <v>149</v>
      </c>
      <c r="O154" s="37" t="s">
        <v>358</v>
      </c>
      <c r="P154" s="20" t="s">
        <v>141</v>
      </c>
      <c r="Q154" s="19" t="s">
        <v>32</v>
      </c>
      <c r="R154" s="19" t="str">
        <f>_xlfn.TEXTJOIN(" ",TRUE, Table7112[[#This Row],[Cat Code]],Table7112[[#This Row],[Work Package Cat]])</f>
        <v>MG Management</v>
      </c>
      <c r="S154" s="20" t="s">
        <v>211</v>
      </c>
      <c r="T154" s="36" t="str">
        <f>IF(Table7112[[#This Row],[Discipline Code]]="","",_xlfn.TEXTJOIN("-",TRUE, Table7112[[#This Row],[Cat Code]],Table7112[[#This Row],[Discipline Code]]))</f>
        <v>MG-OP</v>
      </c>
      <c r="U154" s="19" t="s">
        <v>212</v>
      </c>
      <c r="V154" s="19" t="str">
        <f>_xlfn.TEXTJOIN(" ",TRUE, Table7112[[#This Row],[Discipline Concat-Code]],Table7112[[#This Row],[Term]])</f>
        <v>MG-OP Operation Management</v>
      </c>
      <c r="W154" s="20" t="s">
        <v>487</v>
      </c>
      <c r="X154" s="19" t="str">
        <f>IF(Table7112[[#This Row],[Sub-Disc Code]]="","",_xlfn.TEXTJOIN("-",TRUE, Table7112[[#This Row],[Discipline Concat-Code]],Table7112[[#This Row],[Sub-Disc Code]]))</f>
        <v>MG-OP-AM</v>
      </c>
      <c r="Y154" s="19" t="s">
        <v>488</v>
      </c>
      <c r="Z154" s="19" t="str">
        <f>_xlfn.TEXTJOIN(" ",TRUE, Table7112[[#This Row],[Sub-Disc Concatc Code]],Table7112[[#This Row],[Sub-Discipline_Description]])</f>
        <v>MG-OP-AM Asset Management</v>
      </c>
      <c r="AA154" s="35" t="str">
        <f>_xlfn.TEXTJOIN(" | ",TRUE,Table7112[[#This Row],[Work Package Cat]],Table7112[[#This Row],[Term]],Table7112[[#This Row],[Sub-Discipline_Description]])</f>
        <v>Management | Operation Management | Asset Management</v>
      </c>
      <c r="AB154" s="22" t="str">
        <f>_xlfn.TEXTJOIN("-",TRUE,Table7112[[#This Row],[Cat Code]],Table7112[[#This Row],[Discipline Code]],Table7112[[#This Row],[Sub-Disc Code]])</f>
        <v>MG-OP-AM</v>
      </c>
    </row>
    <row r="155" spans="1:28" x14ac:dyDescent="0.25">
      <c r="A155" s="5"/>
      <c r="B155" s="5"/>
      <c r="C155" s="5"/>
      <c r="D155" s="5"/>
      <c r="E155" s="5"/>
      <c r="F155" s="5"/>
      <c r="G155" s="5"/>
      <c r="I155" s="5"/>
      <c r="J155" s="5"/>
      <c r="K155" s="5"/>
      <c r="L155" s="5"/>
      <c r="M155" s="39" t="str">
        <f>_xlfn.TEXTJOIN("-",TRUE,Table7112[[#This Row],[Cat Code]],Table7112[[#This Row],[Discipline Code]],Table7112[[#This Row],[Sub-Disc Code]])</f>
        <v>MG-OP-OC</v>
      </c>
      <c r="N155" s="38">
        <v>150</v>
      </c>
      <c r="O155" s="37" t="s">
        <v>361</v>
      </c>
      <c r="P155" s="20" t="s">
        <v>141</v>
      </c>
      <c r="Q155" s="19" t="s">
        <v>32</v>
      </c>
      <c r="R155" s="19" t="str">
        <f>_xlfn.TEXTJOIN(" ",TRUE, Table7112[[#This Row],[Cat Code]],Table7112[[#This Row],[Work Package Cat]])</f>
        <v>MG Management</v>
      </c>
      <c r="S155" s="20" t="s">
        <v>211</v>
      </c>
      <c r="T155" s="36" t="str">
        <f>IF(Table7112[[#This Row],[Discipline Code]]="","",_xlfn.TEXTJOIN("-",TRUE, Table7112[[#This Row],[Cat Code]],Table7112[[#This Row],[Discipline Code]]))</f>
        <v>MG-OP</v>
      </c>
      <c r="U155" s="19" t="s">
        <v>212</v>
      </c>
      <c r="V155" s="19" t="str">
        <f>_xlfn.TEXTJOIN(" ",TRUE, Table7112[[#This Row],[Discipline Concat-Code]],Table7112[[#This Row],[Term]])</f>
        <v>MG-OP Operation Management</v>
      </c>
      <c r="W155" s="20" t="s">
        <v>489</v>
      </c>
      <c r="X155" s="19" t="str">
        <f>IF(Table7112[[#This Row],[Sub-Disc Code]]="","",_xlfn.TEXTJOIN("-",TRUE, Table7112[[#This Row],[Discipline Concat-Code]],Table7112[[#This Row],[Sub-Disc Code]]))</f>
        <v>MG-OP-OC</v>
      </c>
      <c r="Y155" s="19" t="s">
        <v>490</v>
      </c>
      <c r="Z155" s="19" t="str">
        <f>_xlfn.TEXTJOIN(" ",TRUE, Table7112[[#This Row],[Sub-Disc Concatc Code]],Table7112[[#This Row],[Sub-Discipline_Description]])</f>
        <v>MG-OP-OC Operational Control</v>
      </c>
      <c r="AA155" s="35" t="str">
        <f>_xlfn.TEXTJOIN(" | ",TRUE,Table7112[[#This Row],[Work Package Cat]],Table7112[[#This Row],[Term]],Table7112[[#This Row],[Sub-Discipline_Description]])</f>
        <v>Management | Operation Management | Operational Control</v>
      </c>
      <c r="AB155" s="22" t="str">
        <f>_xlfn.TEXTJOIN("-",TRUE,Table7112[[#This Row],[Cat Code]],Table7112[[#This Row],[Discipline Code]],Table7112[[#This Row],[Sub-Disc Code]])</f>
        <v>MG-OP-OC</v>
      </c>
    </row>
    <row r="156" spans="1:28" x14ac:dyDescent="0.25">
      <c r="A156" s="5"/>
      <c r="B156" s="5"/>
      <c r="C156" s="5"/>
      <c r="D156" s="5"/>
      <c r="E156" s="5"/>
      <c r="F156" s="5"/>
      <c r="G156" s="5"/>
      <c r="I156" s="5"/>
      <c r="J156" s="5"/>
      <c r="K156" s="5"/>
      <c r="L156" s="5"/>
      <c r="M156" s="39" t="str">
        <f>_xlfn.TEXTJOIN("-",TRUE,Table7112[[#This Row],[Cat Code]],Table7112[[#This Row],[Discipline Code]],Table7112[[#This Row],[Sub-Disc Code]])</f>
        <v>MG-OP-OR</v>
      </c>
      <c r="N156" s="38">
        <v>151</v>
      </c>
      <c r="O156" s="37" t="s">
        <v>364</v>
      </c>
      <c r="P156" s="20" t="s">
        <v>141</v>
      </c>
      <c r="Q156" s="19" t="s">
        <v>32</v>
      </c>
      <c r="R156" s="19" t="str">
        <f>_xlfn.TEXTJOIN(" ",TRUE, Table7112[[#This Row],[Cat Code]],Table7112[[#This Row],[Work Package Cat]])</f>
        <v>MG Management</v>
      </c>
      <c r="S156" s="20" t="s">
        <v>211</v>
      </c>
      <c r="T156" s="36" t="str">
        <f>IF(Table7112[[#This Row],[Discipline Code]]="","",_xlfn.TEXTJOIN("-",TRUE, Table7112[[#This Row],[Cat Code]],Table7112[[#This Row],[Discipline Code]]))</f>
        <v>MG-OP</v>
      </c>
      <c r="U156" s="19" t="s">
        <v>212</v>
      </c>
      <c r="V156" s="19" t="str">
        <f>_xlfn.TEXTJOIN(" ",TRUE, Table7112[[#This Row],[Discipline Concat-Code]],Table7112[[#This Row],[Term]])</f>
        <v>MG-OP Operation Management</v>
      </c>
      <c r="W156" s="20" t="s">
        <v>491</v>
      </c>
      <c r="X156" s="19" t="str">
        <f>IF(Table7112[[#This Row],[Sub-Disc Code]]="","",_xlfn.TEXTJOIN("-",TRUE, Table7112[[#This Row],[Discipline Concat-Code]],Table7112[[#This Row],[Sub-Disc Code]]))</f>
        <v>MG-OP-OR</v>
      </c>
      <c r="Y156" s="19" t="s">
        <v>492</v>
      </c>
      <c r="Z156" s="19" t="str">
        <f>_xlfn.TEXTJOIN(" ",TRUE, Table7112[[#This Row],[Sub-Disc Concatc Code]],Table7112[[#This Row],[Sub-Discipline_Description]])</f>
        <v>MG-OP-OR Operational Readiness</v>
      </c>
      <c r="AA156" s="35" t="str">
        <f>_xlfn.TEXTJOIN(" | ",TRUE,Table7112[[#This Row],[Work Package Cat]],Table7112[[#This Row],[Term]],Table7112[[#This Row],[Sub-Discipline_Description]])</f>
        <v>Management | Operation Management | Operational Readiness</v>
      </c>
      <c r="AB156" s="22" t="str">
        <f>_xlfn.TEXTJOIN("-",TRUE,Table7112[[#This Row],[Cat Code]],Table7112[[#This Row],[Discipline Code]],Table7112[[#This Row],[Sub-Disc Code]])</f>
        <v>MG-OP-OR</v>
      </c>
    </row>
    <row r="157" spans="1:28" ht="15" customHeight="1" x14ac:dyDescent="0.25">
      <c r="A157" s="5"/>
      <c r="B157" s="5"/>
      <c r="C157" s="5"/>
      <c r="D157" s="5"/>
      <c r="E157" s="5"/>
      <c r="F157" s="5"/>
      <c r="G157" s="5"/>
      <c r="I157" s="5"/>
      <c r="J157" s="5"/>
      <c r="K157" s="5"/>
      <c r="L157" s="5"/>
      <c r="M157" s="39" t="str">
        <f>_xlfn.TEXTJOIN("-",TRUE,Table7112[[#This Row],[Cat Code]],Table7112[[#This Row],[Discipline Code]],Table7112[[#This Row],[Sub-Disc Code]])</f>
        <v>MG-OP-RE</v>
      </c>
      <c r="N157" s="38">
        <v>152</v>
      </c>
      <c r="O157" s="37" t="s">
        <v>367</v>
      </c>
      <c r="P157" s="20" t="s">
        <v>141</v>
      </c>
      <c r="Q157" s="19" t="s">
        <v>32</v>
      </c>
      <c r="R157" s="19" t="str">
        <f>_xlfn.TEXTJOIN(" ",TRUE, Table7112[[#This Row],[Cat Code]],Table7112[[#This Row],[Work Package Cat]])</f>
        <v>MG Management</v>
      </c>
      <c r="S157" s="20" t="s">
        <v>211</v>
      </c>
      <c r="T157" s="36" t="str">
        <f>IF(Table7112[[#This Row],[Discipline Code]]="","",_xlfn.TEXTJOIN("-",TRUE, Table7112[[#This Row],[Cat Code]],Table7112[[#This Row],[Discipline Code]]))</f>
        <v>MG-OP</v>
      </c>
      <c r="U157" s="19" t="s">
        <v>212</v>
      </c>
      <c r="V157" s="19" t="str">
        <f>_xlfn.TEXTJOIN(" ",TRUE, Table7112[[#This Row],[Discipline Concat-Code]],Table7112[[#This Row],[Term]])</f>
        <v>MG-OP Operation Management</v>
      </c>
      <c r="W157" s="20" t="s">
        <v>493</v>
      </c>
      <c r="X157" s="19" t="str">
        <f>IF(Table7112[[#This Row],[Sub-Disc Code]]="","",_xlfn.TEXTJOIN("-",TRUE, Table7112[[#This Row],[Discipline Concat-Code]],Table7112[[#This Row],[Sub-Disc Code]]))</f>
        <v>MG-OP-RE</v>
      </c>
      <c r="Y157" s="19" t="s">
        <v>494</v>
      </c>
      <c r="Z157" s="19" t="str">
        <f>_xlfn.TEXTJOIN(" ",TRUE, Table7112[[#This Row],[Sub-Disc Concatc Code]],Table7112[[#This Row],[Sub-Discipline_Description]])</f>
        <v>MG-OP-RE RAM Reliability, Availability and Maintainability</v>
      </c>
      <c r="AA157" s="35" t="str">
        <f>_xlfn.TEXTJOIN(" | ",TRUE,Table7112[[#This Row],[Work Package Cat]],Table7112[[#This Row],[Term]],Table7112[[#This Row],[Sub-Discipline_Description]])</f>
        <v>Management | Operation Management | RAM Reliability, Availability and Maintainability</v>
      </c>
      <c r="AB157" s="22" t="str">
        <f>_xlfn.TEXTJOIN("-",TRUE,Table7112[[#This Row],[Cat Code]],Table7112[[#This Row],[Discipline Code]],Table7112[[#This Row],[Sub-Disc Code]])</f>
        <v>MG-OP-RE</v>
      </c>
    </row>
    <row r="158" spans="1:28" x14ac:dyDescent="0.25">
      <c r="A158" s="5"/>
      <c r="B158" s="5"/>
      <c r="C158" s="5"/>
      <c r="D158" s="5"/>
      <c r="E158" s="5"/>
      <c r="F158" s="5"/>
      <c r="G158" s="5"/>
      <c r="I158" s="5"/>
      <c r="J158" s="5"/>
      <c r="K158" s="5"/>
      <c r="L158" s="5"/>
      <c r="M158" s="39" t="str">
        <f>_xlfn.TEXTJOIN("-",TRUE,Table7112[[#This Row],[Cat Code]],Table7112[[#This Row],[Discipline Code]],Table7112[[#This Row],[Sub-Disc Code]])</f>
        <v>MG-PC</v>
      </c>
      <c r="N158" s="38">
        <v>153</v>
      </c>
      <c r="O158" s="37" t="s">
        <v>370</v>
      </c>
      <c r="P158" s="20" t="s">
        <v>141</v>
      </c>
      <c r="Q158" s="19" t="s">
        <v>32</v>
      </c>
      <c r="R158" s="19" t="str">
        <f>_xlfn.TEXTJOIN(" ",TRUE, Table7112[[#This Row],[Cat Code]],Table7112[[#This Row],[Work Package Cat]])</f>
        <v>MG Management</v>
      </c>
      <c r="S158" s="20" t="s">
        <v>216</v>
      </c>
      <c r="T158" s="36" t="str">
        <f>IF(Table7112[[#This Row],[Discipline Code]]="","",_xlfn.TEXTJOIN("-",TRUE, Table7112[[#This Row],[Cat Code]],Table7112[[#This Row],[Discipline Code]]))</f>
        <v>MG-PC</v>
      </c>
      <c r="U158" s="19" t="s">
        <v>217</v>
      </c>
      <c r="V158" s="19" t="str">
        <f>_xlfn.TEXTJOIN(" ",TRUE, Table7112[[#This Row],[Discipline Concat-Code]],Table7112[[#This Row],[Term]])</f>
        <v>MG-PC Project Controls</v>
      </c>
      <c r="W158" s="20"/>
      <c r="X158" s="19" t="str">
        <f>IF(Table7112[[#This Row],[Sub-Disc Code]]="","",_xlfn.TEXTJOIN("-",TRUE, Table7112[[#This Row],[Discipline Concat-Code]],Table7112[[#This Row],[Sub-Disc Code]]))</f>
        <v/>
      </c>
      <c r="Y158" s="19"/>
      <c r="Z158" s="19" t="str">
        <f>_xlfn.TEXTJOIN(" ",TRUE, Table7112[[#This Row],[Sub-Disc Concatc Code]],Table7112[[#This Row],[Sub-Discipline_Description]])</f>
        <v/>
      </c>
      <c r="AA158" s="35" t="str">
        <f>_xlfn.TEXTJOIN(" | ",TRUE,Table7112[[#This Row],[Work Package Cat]],Table7112[[#This Row],[Term]],Table7112[[#This Row],[Sub-Discipline_Description]])</f>
        <v>Management | Project Controls</v>
      </c>
      <c r="AB158" s="22" t="str">
        <f>_xlfn.TEXTJOIN("-",TRUE,Table7112[[#This Row],[Cat Code]],Table7112[[#This Row],[Discipline Code]],Table7112[[#This Row],[Sub-Disc Code]])</f>
        <v>MG-PC</v>
      </c>
    </row>
    <row r="159" spans="1:28" x14ac:dyDescent="0.25">
      <c r="A159" s="5"/>
      <c r="B159" s="5"/>
      <c r="C159" s="5"/>
      <c r="D159" s="5"/>
      <c r="E159" s="5"/>
      <c r="F159" s="5"/>
      <c r="G159" s="5"/>
      <c r="I159" s="5"/>
      <c r="J159" s="5"/>
      <c r="K159" s="5"/>
      <c r="L159" s="5"/>
      <c r="M159" s="39" t="str">
        <f>_xlfn.TEXTJOIN("-",TRUE,Table7112[[#This Row],[Cat Code]],Table7112[[#This Row],[Discipline Code]],Table7112[[#This Row],[Sub-Disc Code]])</f>
        <v>MG-PC-AA</v>
      </c>
      <c r="N159" s="38">
        <v>154</v>
      </c>
      <c r="O159" s="37" t="s">
        <v>373</v>
      </c>
      <c r="P159" s="20" t="s">
        <v>141</v>
      </c>
      <c r="Q159" s="19" t="s">
        <v>32</v>
      </c>
      <c r="R159" s="19" t="str">
        <f>_xlfn.TEXTJOIN(" ",TRUE, Table7112[[#This Row],[Cat Code]],Table7112[[#This Row],[Work Package Cat]])</f>
        <v>MG Management</v>
      </c>
      <c r="S159" s="20" t="s">
        <v>216</v>
      </c>
      <c r="T159" s="36" t="str">
        <f>IF(Table7112[[#This Row],[Discipline Code]]="","",_xlfn.TEXTJOIN("-",TRUE, Table7112[[#This Row],[Cat Code]],Table7112[[#This Row],[Discipline Code]]))</f>
        <v>MG-PC</v>
      </c>
      <c r="U159" s="19" t="s">
        <v>217</v>
      </c>
      <c r="V159" s="19" t="str">
        <f>_xlfn.TEXTJOIN(" ",TRUE, Table7112[[#This Row],[Discipline Concat-Code]],Table7112[[#This Row],[Term]])</f>
        <v>MG-PC Project Controls</v>
      </c>
      <c r="W159" s="20" t="s">
        <v>495</v>
      </c>
      <c r="X159" s="19" t="str">
        <f>IF(Table7112[[#This Row],[Sub-Disc Code]]="","",_xlfn.TEXTJOIN("-",TRUE, Table7112[[#This Row],[Discipline Concat-Code]],Table7112[[#This Row],[Sub-Disc Code]]))</f>
        <v>MG-PC-AA</v>
      </c>
      <c r="Y159" s="19" t="s">
        <v>496</v>
      </c>
      <c r="Z159" s="19" t="str">
        <f>_xlfn.TEXTJOIN(" ",TRUE, Table7112[[#This Row],[Sub-Disc Concatc Code]],Table7112[[#This Row],[Sub-Discipline_Description]])</f>
        <v>MG-PC-AA Assurance</v>
      </c>
      <c r="AA159" s="35" t="str">
        <f>_xlfn.TEXTJOIN(" | ",TRUE,Table7112[[#This Row],[Work Package Cat]],Table7112[[#This Row],[Term]],Table7112[[#This Row],[Sub-Discipline_Description]])</f>
        <v>Management | Project Controls | Assurance</v>
      </c>
      <c r="AB159" s="22" t="str">
        <f>_xlfn.TEXTJOIN("-",TRUE,Table7112[[#This Row],[Cat Code]],Table7112[[#This Row],[Discipline Code]],Table7112[[#This Row],[Sub-Disc Code]])</f>
        <v>MG-PC-AA</v>
      </c>
    </row>
    <row r="160" spans="1:28" x14ac:dyDescent="0.25">
      <c r="A160" s="5"/>
      <c r="B160" s="5"/>
      <c r="C160" s="5"/>
      <c r="D160" s="5"/>
      <c r="E160" s="5"/>
      <c r="F160" s="5"/>
      <c r="G160" s="5"/>
      <c r="H160" s="40"/>
      <c r="I160" s="5"/>
      <c r="J160" s="5"/>
      <c r="K160" s="5"/>
      <c r="L160" s="5"/>
      <c r="M160" s="39" t="str">
        <f>_xlfn.TEXTJOIN("-",TRUE,Table7112[[#This Row],[Cat Code]],Table7112[[#This Row],[Discipline Code]],Table7112[[#This Row],[Sub-Disc Code]])</f>
        <v>MG-PC-AU</v>
      </c>
      <c r="N160" s="38">
        <v>155</v>
      </c>
      <c r="O160" s="37" t="s">
        <v>376</v>
      </c>
      <c r="P160" s="20" t="s">
        <v>141</v>
      </c>
      <c r="Q160" s="19" t="s">
        <v>32</v>
      </c>
      <c r="R160" s="19" t="str">
        <f>_xlfn.TEXTJOIN(" ",TRUE, Table7112[[#This Row],[Cat Code]],Table7112[[#This Row],[Work Package Cat]])</f>
        <v>MG Management</v>
      </c>
      <c r="S160" s="20" t="s">
        <v>216</v>
      </c>
      <c r="T160" s="36" t="str">
        <f>IF(Table7112[[#This Row],[Discipline Code]]="","",_xlfn.TEXTJOIN("-",TRUE, Table7112[[#This Row],[Cat Code]],Table7112[[#This Row],[Discipline Code]]))</f>
        <v>MG-PC</v>
      </c>
      <c r="U160" s="19" t="s">
        <v>217</v>
      </c>
      <c r="V160" s="19" t="str">
        <f>_xlfn.TEXTJOIN(" ",TRUE, Table7112[[#This Row],[Discipline Concat-Code]],Table7112[[#This Row],[Term]])</f>
        <v>MG-PC Project Controls</v>
      </c>
      <c r="W160" s="20" t="s">
        <v>497</v>
      </c>
      <c r="X160" s="19" t="str">
        <f>IF(Table7112[[#This Row],[Sub-Disc Code]]="","",_xlfn.TEXTJOIN("-",TRUE, Table7112[[#This Row],[Discipline Concat-Code]],Table7112[[#This Row],[Sub-Disc Code]]))</f>
        <v>MG-PC-AU</v>
      </c>
      <c r="Y160" s="19" t="s">
        <v>4</v>
      </c>
      <c r="Z160" s="19" t="str">
        <f>_xlfn.TEXTJOIN(" ",TRUE, Table7112[[#This Row],[Sub-Disc Concatc Code]],Table7112[[#This Row],[Sub-Discipline_Description]])</f>
        <v>MG-PC-AU Audit</v>
      </c>
      <c r="AA160" s="35" t="str">
        <f>_xlfn.TEXTJOIN(" | ",TRUE,Table7112[[#This Row],[Work Package Cat]],Table7112[[#This Row],[Term]],Table7112[[#This Row],[Sub-Discipline_Description]])</f>
        <v>Management | Project Controls | Audit</v>
      </c>
      <c r="AB160" s="22" t="str">
        <f>_xlfn.TEXTJOIN("-",TRUE,Table7112[[#This Row],[Cat Code]],Table7112[[#This Row],[Discipline Code]],Table7112[[#This Row],[Sub-Disc Code]])</f>
        <v>MG-PC-AU</v>
      </c>
    </row>
    <row r="161" spans="1:28" x14ac:dyDescent="0.25">
      <c r="A161" s="5"/>
      <c r="B161" s="5"/>
      <c r="C161" s="5"/>
      <c r="D161" s="5"/>
      <c r="E161" s="5"/>
      <c r="F161" s="5"/>
      <c r="G161" s="5"/>
      <c r="H161" s="40"/>
      <c r="I161" s="5"/>
      <c r="J161" s="5"/>
      <c r="K161" s="5"/>
      <c r="L161" s="5"/>
      <c r="M161" s="39" t="str">
        <f>_xlfn.TEXTJOIN("-",TRUE,Table7112[[#This Row],[Cat Code]],Table7112[[#This Row],[Discipline Code]],Table7112[[#This Row],[Sub-Disc Code]])</f>
        <v>MG-PC-AC</v>
      </c>
      <c r="N161" s="38">
        <v>156</v>
      </c>
      <c r="O161" s="37" t="s">
        <v>379</v>
      </c>
      <c r="P161" s="20" t="s">
        <v>141</v>
      </c>
      <c r="Q161" s="19" t="s">
        <v>32</v>
      </c>
      <c r="R161" s="19" t="str">
        <f>_xlfn.TEXTJOIN(" ",TRUE, Table7112[[#This Row],[Cat Code]],Table7112[[#This Row],[Work Package Cat]])</f>
        <v>MG Management</v>
      </c>
      <c r="S161" s="20" t="s">
        <v>216</v>
      </c>
      <c r="T161" s="36" t="str">
        <f>IF(Table7112[[#This Row],[Discipline Code]]="","",_xlfn.TEXTJOIN("-",TRUE, Table7112[[#This Row],[Cat Code]],Table7112[[#This Row],[Discipline Code]]))</f>
        <v>MG-PC</v>
      </c>
      <c r="U161" s="19" t="s">
        <v>217</v>
      </c>
      <c r="V161" s="19" t="str">
        <f>_xlfn.TEXTJOIN(" ",TRUE, Table7112[[#This Row],[Discipline Concat-Code]],Table7112[[#This Row],[Term]])</f>
        <v>MG-PC Project Controls</v>
      </c>
      <c r="W161" s="20" t="s">
        <v>498</v>
      </c>
      <c r="X161" s="19" t="str">
        <f>IF(Table7112[[#This Row],[Sub-Disc Code]]="","",_xlfn.TEXTJOIN("-",TRUE, Table7112[[#This Row],[Discipline Concat-Code]],Table7112[[#This Row],[Sub-Disc Code]]))</f>
        <v>MG-PC-AC</v>
      </c>
      <c r="Y161" s="19" t="s">
        <v>499</v>
      </c>
      <c r="Z161" s="19" t="str">
        <f>_xlfn.TEXTJOIN(" ",TRUE, Table7112[[#This Row],[Sub-Disc Concatc Code]],Table7112[[#This Row],[Sub-Discipline_Description]])</f>
        <v>MG-PC-AC Project Accounting</v>
      </c>
      <c r="AA161" s="35" t="str">
        <f>_xlfn.TEXTJOIN(" | ",TRUE,Table7112[[#This Row],[Work Package Cat]],Table7112[[#This Row],[Term]],Table7112[[#This Row],[Sub-Discipline_Description]])</f>
        <v>Management | Project Controls | Project Accounting</v>
      </c>
      <c r="AB161" s="22" t="str">
        <f>_xlfn.TEXTJOIN("-",TRUE,Table7112[[#This Row],[Cat Code]],Table7112[[#This Row],[Discipline Code]],Table7112[[#This Row],[Sub-Disc Code]])</f>
        <v>MG-PC-AC</v>
      </c>
    </row>
    <row r="162" spans="1:28" x14ac:dyDescent="0.25">
      <c r="A162" s="5"/>
      <c r="B162" s="5"/>
      <c r="C162" s="5"/>
      <c r="D162" s="5"/>
      <c r="E162" s="5"/>
      <c r="F162" s="5"/>
      <c r="G162" s="5"/>
      <c r="H162" s="40"/>
      <c r="I162" s="5"/>
      <c r="J162" s="5"/>
      <c r="K162" s="5"/>
      <c r="L162" s="5"/>
      <c r="M162" s="39" t="str">
        <f>_xlfn.TEXTJOIN("-",TRUE,Table7112[[#This Row],[Cat Code]],Table7112[[#This Row],[Discipline Code]],Table7112[[#This Row],[Sub-Disc Code]])</f>
        <v>MG-PC-AD</v>
      </c>
      <c r="N162" s="38">
        <v>157</v>
      </c>
      <c r="O162" s="37" t="s">
        <v>380</v>
      </c>
      <c r="P162" s="20" t="s">
        <v>141</v>
      </c>
      <c r="Q162" s="19" t="s">
        <v>32</v>
      </c>
      <c r="R162" s="19" t="str">
        <f>_xlfn.TEXTJOIN(" ",TRUE, Table7112[[#This Row],[Cat Code]],Table7112[[#This Row],[Work Package Cat]])</f>
        <v>MG Management</v>
      </c>
      <c r="S162" s="20" t="s">
        <v>216</v>
      </c>
      <c r="T162" s="36" t="str">
        <f>IF(Table7112[[#This Row],[Discipline Code]]="","",_xlfn.TEXTJOIN("-",TRUE, Table7112[[#This Row],[Cat Code]],Table7112[[#This Row],[Discipline Code]]))</f>
        <v>MG-PC</v>
      </c>
      <c r="U162" s="19" t="s">
        <v>217</v>
      </c>
      <c r="V162" s="19" t="str">
        <f>_xlfn.TEXTJOIN(" ",TRUE, Table7112[[#This Row],[Discipline Concat-Code]],Table7112[[#This Row],[Term]])</f>
        <v>MG-PC Project Controls</v>
      </c>
      <c r="W162" s="20" t="s">
        <v>500</v>
      </c>
      <c r="X162" s="19" t="str">
        <f>IF(Table7112[[#This Row],[Sub-Disc Code]]="","",_xlfn.TEXTJOIN("-",TRUE, Table7112[[#This Row],[Discipline Concat-Code]],Table7112[[#This Row],[Sub-Disc Code]]))</f>
        <v>MG-PC-AD</v>
      </c>
      <c r="Y162" s="19" t="s">
        <v>501</v>
      </c>
      <c r="Z162" s="19" t="str">
        <f>_xlfn.TEXTJOIN(" ",TRUE, Table7112[[#This Row],[Sub-Disc Concatc Code]],Table7112[[#This Row],[Sub-Discipline_Description]])</f>
        <v>MG-PC-AD Administration</v>
      </c>
      <c r="AA162" s="35" t="str">
        <f>_xlfn.TEXTJOIN(" | ",TRUE,Table7112[[#This Row],[Work Package Cat]],Table7112[[#This Row],[Term]],Table7112[[#This Row],[Sub-Discipline_Description]])</f>
        <v>Management | Project Controls | Administration</v>
      </c>
      <c r="AB162" s="22" t="str">
        <f>_xlfn.TEXTJOIN("-",TRUE,Table7112[[#This Row],[Cat Code]],Table7112[[#This Row],[Discipline Code]],Table7112[[#This Row],[Sub-Disc Code]])</f>
        <v>MG-PC-AD</v>
      </c>
    </row>
    <row r="163" spans="1:28" x14ac:dyDescent="0.25">
      <c r="A163" s="5"/>
      <c r="B163" s="5"/>
      <c r="C163" s="5"/>
      <c r="D163" s="5"/>
      <c r="E163" s="5"/>
      <c r="F163" s="5"/>
      <c r="G163" s="5"/>
      <c r="H163" s="40"/>
      <c r="I163" s="5"/>
      <c r="J163" s="5"/>
      <c r="K163" s="5"/>
      <c r="L163" s="5"/>
      <c r="M163" s="39" t="str">
        <f>_xlfn.TEXTJOIN("-",TRUE,Table7112[[#This Row],[Cat Code]],Table7112[[#This Row],[Discipline Code]],Table7112[[#This Row],[Sub-Disc Code]])</f>
        <v>MG-PC-CC</v>
      </c>
      <c r="N163" s="38">
        <v>158</v>
      </c>
      <c r="O163" s="37" t="s">
        <v>383</v>
      </c>
      <c r="P163" s="20" t="s">
        <v>141</v>
      </c>
      <c r="Q163" s="19" t="s">
        <v>32</v>
      </c>
      <c r="R163" s="19" t="str">
        <f>_xlfn.TEXTJOIN(" ",TRUE, Table7112[[#This Row],[Cat Code]],Table7112[[#This Row],[Work Package Cat]])</f>
        <v>MG Management</v>
      </c>
      <c r="S163" s="20" t="s">
        <v>216</v>
      </c>
      <c r="T163" s="36" t="str">
        <f>IF(Table7112[[#This Row],[Discipline Code]]="","",_xlfn.TEXTJOIN("-",TRUE, Table7112[[#This Row],[Cat Code]],Table7112[[#This Row],[Discipline Code]]))</f>
        <v>MG-PC</v>
      </c>
      <c r="U163" s="19" t="s">
        <v>217</v>
      </c>
      <c r="V163" s="19" t="str">
        <f>_xlfn.TEXTJOIN(" ",TRUE, Table7112[[#This Row],[Discipline Concat-Code]],Table7112[[#This Row],[Term]])</f>
        <v>MG-PC Project Controls</v>
      </c>
      <c r="W163" s="20" t="s">
        <v>502</v>
      </c>
      <c r="X163" s="19" t="str">
        <f>IF(Table7112[[#This Row],[Sub-Disc Code]]="","",_xlfn.TEXTJOIN("-",TRUE, Table7112[[#This Row],[Discipline Concat-Code]],Table7112[[#This Row],[Sub-Disc Code]]))</f>
        <v>MG-PC-CC</v>
      </c>
      <c r="Y163" s="19" t="s">
        <v>503</v>
      </c>
      <c r="Z163" s="19" t="str">
        <f>_xlfn.TEXTJOIN(" ",TRUE, Table7112[[#This Row],[Sub-Disc Concatc Code]],Table7112[[#This Row],[Sub-Discipline_Description]])</f>
        <v xml:space="preserve">MG-PC-CC Configuration Change </v>
      </c>
      <c r="AA163" s="35" t="str">
        <f>_xlfn.TEXTJOIN(" | ",TRUE,Table7112[[#This Row],[Work Package Cat]],Table7112[[#This Row],[Term]],Table7112[[#This Row],[Sub-Discipline_Description]])</f>
        <v xml:space="preserve">Management | Project Controls | Configuration Change </v>
      </c>
      <c r="AB163" s="22" t="str">
        <f>_xlfn.TEXTJOIN("-",TRUE,Table7112[[#This Row],[Cat Code]],Table7112[[#This Row],[Discipline Code]],Table7112[[#This Row],[Sub-Disc Code]])</f>
        <v>MG-PC-CC</v>
      </c>
    </row>
    <row r="164" spans="1:28" x14ac:dyDescent="0.25">
      <c r="A164" s="5"/>
      <c r="B164" s="5"/>
      <c r="C164" s="5"/>
      <c r="D164" s="5"/>
      <c r="E164" s="5"/>
      <c r="F164" s="5"/>
      <c r="G164" s="5"/>
      <c r="H164" s="40"/>
      <c r="I164" s="5"/>
      <c r="J164" s="5"/>
      <c r="K164" s="5"/>
      <c r="L164" s="5"/>
      <c r="M164" s="39" t="str">
        <f>_xlfn.TEXTJOIN("-",TRUE,Table7112[[#This Row],[Cat Code]],Table7112[[#This Row],[Discipline Code]],Table7112[[#This Row],[Sub-Disc Code]])</f>
        <v>MG-PC-CE</v>
      </c>
      <c r="N164" s="38">
        <v>159</v>
      </c>
      <c r="O164" s="37" t="s">
        <v>386</v>
      </c>
      <c r="P164" s="20" t="s">
        <v>141</v>
      </c>
      <c r="Q164" s="19" t="s">
        <v>32</v>
      </c>
      <c r="R164" s="19" t="str">
        <f>_xlfn.TEXTJOIN(" ",TRUE, Table7112[[#This Row],[Cat Code]],Table7112[[#This Row],[Work Package Cat]])</f>
        <v>MG Management</v>
      </c>
      <c r="S164" s="20" t="s">
        <v>216</v>
      </c>
      <c r="T164" s="36" t="str">
        <f>IF(Table7112[[#This Row],[Discipline Code]]="","",_xlfn.TEXTJOIN("-",TRUE, Table7112[[#This Row],[Cat Code]],Table7112[[#This Row],[Discipline Code]]))</f>
        <v>MG-PC</v>
      </c>
      <c r="U164" s="19" t="s">
        <v>217</v>
      </c>
      <c r="V164" s="19" t="str">
        <f>_xlfn.TEXTJOIN(" ",TRUE, Table7112[[#This Row],[Discipline Concat-Code]],Table7112[[#This Row],[Term]])</f>
        <v>MG-PC Project Controls</v>
      </c>
      <c r="W164" s="20" t="s">
        <v>504</v>
      </c>
      <c r="X164" s="19" t="str">
        <f>IF(Table7112[[#This Row],[Sub-Disc Code]]="","",_xlfn.TEXTJOIN("-",TRUE, Table7112[[#This Row],[Discipline Concat-Code]],Table7112[[#This Row],[Sub-Disc Code]]))</f>
        <v>MG-PC-CE</v>
      </c>
      <c r="Y164" s="19" t="s">
        <v>505</v>
      </c>
      <c r="Z164" s="19" t="str">
        <f>_xlfn.TEXTJOIN(" ",TRUE, Table7112[[#This Row],[Sub-Disc Concatc Code]],Table7112[[#This Row],[Sub-Discipline_Description]])</f>
        <v>MG-PC-CE Cost Estimation</v>
      </c>
      <c r="AA164" s="35" t="str">
        <f>_xlfn.TEXTJOIN(" | ",TRUE,Table7112[[#This Row],[Work Package Cat]],Table7112[[#This Row],[Term]],Table7112[[#This Row],[Sub-Discipline_Description]])</f>
        <v>Management | Project Controls | Cost Estimation</v>
      </c>
      <c r="AB164" s="22" t="str">
        <f>_xlfn.TEXTJOIN("-",TRUE,Table7112[[#This Row],[Cat Code]],Table7112[[#This Row],[Discipline Code]],Table7112[[#This Row],[Sub-Disc Code]])</f>
        <v>MG-PC-CE</v>
      </c>
    </row>
    <row r="165" spans="1:28" x14ac:dyDescent="0.25">
      <c r="A165" s="5"/>
      <c r="B165" s="5"/>
      <c r="C165" s="5"/>
      <c r="D165" s="5"/>
      <c r="E165" s="5"/>
      <c r="F165" s="5"/>
      <c r="G165" s="5"/>
      <c r="H165" s="40"/>
      <c r="I165" s="5"/>
      <c r="J165" s="5"/>
      <c r="K165" s="5"/>
      <c r="L165" s="5"/>
      <c r="M165" s="39" t="str">
        <f>_xlfn.TEXTJOIN("-",TRUE,Table7112[[#This Row],[Cat Code]],Table7112[[#This Row],[Discipline Code]],Table7112[[#This Row],[Sub-Disc Code]])</f>
        <v>MG-PC-CH</v>
      </c>
      <c r="N165" s="38">
        <v>160</v>
      </c>
      <c r="O165" s="37" t="s">
        <v>389</v>
      </c>
      <c r="P165" s="20" t="s">
        <v>141</v>
      </c>
      <c r="Q165" s="19" t="s">
        <v>32</v>
      </c>
      <c r="R165" s="19" t="str">
        <f>_xlfn.TEXTJOIN(" ",TRUE, Table7112[[#This Row],[Cat Code]],Table7112[[#This Row],[Work Package Cat]])</f>
        <v>MG Management</v>
      </c>
      <c r="S165" s="20" t="s">
        <v>216</v>
      </c>
      <c r="T165" s="36" t="str">
        <f>IF(Table7112[[#This Row],[Discipline Code]]="","",_xlfn.TEXTJOIN("-",TRUE, Table7112[[#This Row],[Cat Code]],Table7112[[#This Row],[Discipline Code]]))</f>
        <v>MG-PC</v>
      </c>
      <c r="U165" s="19" t="s">
        <v>217</v>
      </c>
      <c r="V165" s="19" t="str">
        <f>_xlfn.TEXTJOIN(" ",TRUE, Table7112[[#This Row],[Discipline Concat-Code]],Table7112[[#This Row],[Term]])</f>
        <v>MG-PC Project Controls</v>
      </c>
      <c r="W165" s="20" t="s">
        <v>506</v>
      </c>
      <c r="X165" s="19" t="str">
        <f>IF(Table7112[[#This Row],[Sub-Disc Code]]="","",_xlfn.TEXTJOIN("-",TRUE, Table7112[[#This Row],[Discipline Concat-Code]],Table7112[[#This Row],[Sub-Disc Code]]))</f>
        <v>MG-PC-CH</v>
      </c>
      <c r="Y165" s="19" t="s">
        <v>507</v>
      </c>
      <c r="Z165" s="19" t="str">
        <f>_xlfn.TEXTJOIN(" ",TRUE, Table7112[[#This Row],[Sub-Disc Concatc Code]],Table7112[[#This Row],[Sub-Discipline_Description]])</f>
        <v>MG-PC-CH Commissioning, Completions &amp; Handover</v>
      </c>
      <c r="AA165" s="35" t="str">
        <f>_xlfn.TEXTJOIN(" | ",TRUE,Table7112[[#This Row],[Work Package Cat]],Table7112[[#This Row],[Term]],Table7112[[#This Row],[Sub-Discipline_Description]])</f>
        <v>Management | Project Controls | Commissioning, Completions &amp; Handover</v>
      </c>
      <c r="AB165" s="22" t="str">
        <f>_xlfn.TEXTJOIN("-",TRUE,Table7112[[#This Row],[Cat Code]],Table7112[[#This Row],[Discipline Code]],Table7112[[#This Row],[Sub-Disc Code]])</f>
        <v>MG-PC-CH</v>
      </c>
    </row>
    <row r="166" spans="1:28" x14ac:dyDescent="0.25">
      <c r="A166" s="5"/>
      <c r="B166" s="5"/>
      <c r="C166" s="5"/>
      <c r="D166" s="5"/>
      <c r="E166" s="5"/>
      <c r="F166" s="5"/>
      <c r="G166" s="5"/>
      <c r="H166" s="40"/>
      <c r="I166" s="5"/>
      <c r="J166" s="5"/>
      <c r="K166" s="5"/>
      <c r="L166" s="5"/>
      <c r="M166" s="39" t="str">
        <f>_xlfn.TEXTJOIN("-",TRUE,Table7112[[#This Row],[Cat Code]],Table7112[[#This Row],[Discipline Code]],Table7112[[#This Row],[Sub-Disc Code]])</f>
        <v>MG-PC-DC</v>
      </c>
      <c r="N166" s="38">
        <v>161</v>
      </c>
      <c r="O166" s="37" t="s">
        <v>392</v>
      </c>
      <c r="P166" s="20" t="s">
        <v>141</v>
      </c>
      <c r="Q166" s="19" t="s">
        <v>32</v>
      </c>
      <c r="R166" s="19" t="str">
        <f>_xlfn.TEXTJOIN(" ",TRUE, Table7112[[#This Row],[Cat Code]],Table7112[[#This Row],[Work Package Cat]])</f>
        <v>MG Management</v>
      </c>
      <c r="S166" s="20" t="s">
        <v>216</v>
      </c>
      <c r="T166" s="36" t="str">
        <f>IF(Table7112[[#This Row],[Discipline Code]]="","",_xlfn.TEXTJOIN("-",TRUE, Table7112[[#This Row],[Cat Code]],Table7112[[#This Row],[Discipline Code]]))</f>
        <v>MG-PC</v>
      </c>
      <c r="U166" s="19" t="s">
        <v>217</v>
      </c>
      <c r="V166" s="19" t="str">
        <f>_xlfn.TEXTJOIN(" ",TRUE, Table7112[[#This Row],[Discipline Concat-Code]],Table7112[[#This Row],[Term]])</f>
        <v>MG-PC Project Controls</v>
      </c>
      <c r="W166" s="20" t="s">
        <v>508</v>
      </c>
      <c r="X166" s="19" t="str">
        <f>IF(Table7112[[#This Row],[Sub-Disc Code]]="","",_xlfn.TEXTJOIN("-",TRUE, Table7112[[#This Row],[Discipline Concat-Code]],Table7112[[#This Row],[Sub-Disc Code]]))</f>
        <v>MG-PC-DC</v>
      </c>
      <c r="Y166" s="19" t="s">
        <v>509</v>
      </c>
      <c r="Z166" s="19" t="str">
        <f>_xlfn.TEXTJOIN(" ",TRUE, Table7112[[#This Row],[Sub-Disc Concatc Code]],Table7112[[#This Row],[Sub-Discipline_Description]])</f>
        <v>MG-PC-DC Document and Records Management</v>
      </c>
      <c r="AA166" s="35" t="str">
        <f>_xlfn.TEXTJOIN(" | ",TRUE,Table7112[[#This Row],[Work Package Cat]],Table7112[[#This Row],[Term]],Table7112[[#This Row],[Sub-Discipline_Description]])</f>
        <v>Management | Project Controls | Document and Records Management</v>
      </c>
      <c r="AB166" s="22" t="str">
        <f>_xlfn.TEXTJOIN("-",TRUE,Table7112[[#This Row],[Cat Code]],Table7112[[#This Row],[Discipline Code]],Table7112[[#This Row],[Sub-Disc Code]])</f>
        <v>MG-PC-DC</v>
      </c>
    </row>
    <row r="167" spans="1:28" x14ac:dyDescent="0.25">
      <c r="A167" s="5"/>
      <c r="B167" s="5"/>
      <c r="C167" s="5"/>
      <c r="D167" s="5"/>
      <c r="E167" s="5"/>
      <c r="F167" s="5"/>
      <c r="G167" s="5"/>
      <c r="H167" s="40"/>
      <c r="I167" s="5"/>
      <c r="J167" s="5"/>
      <c r="K167" s="5"/>
      <c r="L167" s="5"/>
      <c r="M167" s="39" t="str">
        <f>_xlfn.TEXTJOIN("-",TRUE,Table7112[[#This Row],[Cat Code]],Table7112[[#This Row],[Discipline Code]],Table7112[[#This Row],[Sub-Disc Code]])</f>
        <v>MG-PC-PH</v>
      </c>
      <c r="N167" s="38">
        <v>162</v>
      </c>
      <c r="O167" s="37" t="s">
        <v>395</v>
      </c>
      <c r="P167" s="20" t="s">
        <v>141</v>
      </c>
      <c r="Q167" s="19" t="s">
        <v>32</v>
      </c>
      <c r="R167" s="19" t="str">
        <f>_xlfn.TEXTJOIN(" ",TRUE, Table7112[[#This Row],[Cat Code]],Table7112[[#This Row],[Work Package Cat]])</f>
        <v>MG Management</v>
      </c>
      <c r="S167" s="20" t="s">
        <v>216</v>
      </c>
      <c r="T167" s="36" t="str">
        <f>IF(Table7112[[#This Row],[Discipline Code]]="","",_xlfn.TEXTJOIN("-",TRUE, Table7112[[#This Row],[Cat Code]],Table7112[[#This Row],[Discipline Code]]))</f>
        <v>MG-PC</v>
      </c>
      <c r="U167" s="19" t="s">
        <v>217</v>
      </c>
      <c r="V167" s="19" t="str">
        <f>_xlfn.TEXTJOIN(" ",TRUE, Table7112[[#This Row],[Discipline Concat-Code]],Table7112[[#This Row],[Term]])</f>
        <v>MG-PC Project Controls</v>
      </c>
      <c r="W167" s="20" t="s">
        <v>510</v>
      </c>
      <c r="X167" s="19" t="str">
        <f>IF(Table7112[[#This Row],[Sub-Disc Code]]="","",_xlfn.TEXTJOIN("-",TRUE, Table7112[[#This Row],[Discipline Concat-Code]],Table7112[[#This Row],[Sub-Disc Code]]))</f>
        <v>MG-PC-PH</v>
      </c>
      <c r="Y167" s="19" t="s">
        <v>511</v>
      </c>
      <c r="Z167" s="19" t="str">
        <f>_xlfn.TEXTJOIN(" ",TRUE, Table7112[[#This Row],[Sub-Disc Concatc Code]],Table7112[[#This Row],[Sub-Discipline_Description]])</f>
        <v>MG-PC-PH Project Scheduling</v>
      </c>
      <c r="AA167" s="35" t="str">
        <f>_xlfn.TEXTJOIN(" | ",TRUE,Table7112[[#This Row],[Work Package Cat]],Table7112[[#This Row],[Term]],Table7112[[#This Row],[Sub-Discipline_Description]])</f>
        <v>Management | Project Controls | Project Scheduling</v>
      </c>
      <c r="AB167" s="22" t="str">
        <f>_xlfn.TEXTJOIN("-",TRUE,Table7112[[#This Row],[Cat Code]],Table7112[[#This Row],[Discipline Code]],Table7112[[#This Row],[Sub-Disc Code]])</f>
        <v>MG-PC-PH</v>
      </c>
    </row>
    <row r="168" spans="1:28" x14ac:dyDescent="0.25">
      <c r="A168" s="5"/>
      <c r="B168" s="5"/>
      <c r="C168" s="5"/>
      <c r="D168" s="5"/>
      <c r="E168" s="5"/>
      <c r="F168" s="5"/>
      <c r="G168" s="5"/>
      <c r="H168" s="40"/>
      <c r="I168" s="5"/>
      <c r="J168" s="5"/>
      <c r="K168" s="5"/>
      <c r="L168" s="5"/>
      <c r="M168" s="39" t="str">
        <f>_xlfn.TEXTJOIN("-",TRUE,Table7112[[#This Row],[Cat Code]],Table7112[[#This Row],[Discipline Code]],Table7112[[#This Row],[Sub-Disc Code]])</f>
        <v>MG-PC-QM</v>
      </c>
      <c r="N168" s="38">
        <v>163</v>
      </c>
      <c r="O168" s="37" t="s">
        <v>398</v>
      </c>
      <c r="P168" s="20" t="s">
        <v>141</v>
      </c>
      <c r="Q168" s="19" t="s">
        <v>32</v>
      </c>
      <c r="R168" s="19" t="str">
        <f>_xlfn.TEXTJOIN(" ",TRUE, Table7112[[#This Row],[Cat Code]],Table7112[[#This Row],[Work Package Cat]])</f>
        <v>MG Management</v>
      </c>
      <c r="S168" s="20" t="s">
        <v>216</v>
      </c>
      <c r="T168" s="36" t="str">
        <f>IF(Table7112[[#This Row],[Discipline Code]]="","",_xlfn.TEXTJOIN("-",TRUE, Table7112[[#This Row],[Cat Code]],Table7112[[#This Row],[Discipline Code]]))</f>
        <v>MG-PC</v>
      </c>
      <c r="U168" s="19" t="s">
        <v>217</v>
      </c>
      <c r="V168" s="19" t="str">
        <f>_xlfn.TEXTJOIN(" ",TRUE, Table7112[[#This Row],[Discipline Concat-Code]],Table7112[[#This Row],[Term]])</f>
        <v>MG-PC Project Controls</v>
      </c>
      <c r="W168" s="20" t="s">
        <v>512</v>
      </c>
      <c r="X168" s="19" t="str">
        <f>IF(Table7112[[#This Row],[Sub-Disc Code]]="","",_xlfn.TEXTJOIN("-",TRUE, Table7112[[#This Row],[Discipline Concat-Code]],Table7112[[#This Row],[Sub-Disc Code]]))</f>
        <v>MG-PC-QM</v>
      </c>
      <c r="Y168" s="19" t="s">
        <v>513</v>
      </c>
      <c r="Z168" s="19" t="str">
        <f>_xlfn.TEXTJOIN(" ",TRUE, Table7112[[#This Row],[Sub-Disc Concatc Code]],Table7112[[#This Row],[Sub-Discipline_Description]])</f>
        <v>MG-PC-QM Quality Management</v>
      </c>
      <c r="AA168" s="35" t="str">
        <f>_xlfn.TEXTJOIN(" | ",TRUE,Table7112[[#This Row],[Work Package Cat]],Table7112[[#This Row],[Term]],Table7112[[#This Row],[Sub-Discipline_Description]])</f>
        <v>Management | Project Controls | Quality Management</v>
      </c>
      <c r="AB168" s="22" t="str">
        <f>_xlfn.TEXTJOIN("-",TRUE,Table7112[[#This Row],[Cat Code]],Table7112[[#This Row],[Discipline Code]],Table7112[[#This Row],[Sub-Disc Code]])</f>
        <v>MG-PC-QM</v>
      </c>
    </row>
    <row r="169" spans="1:28" x14ac:dyDescent="0.25">
      <c r="A169" s="5"/>
      <c r="B169" s="5"/>
      <c r="C169" s="5"/>
      <c r="D169" s="5"/>
      <c r="E169" s="5"/>
      <c r="F169" s="5"/>
      <c r="G169" s="5"/>
      <c r="H169" s="40"/>
      <c r="I169" s="5"/>
      <c r="J169" s="5"/>
      <c r="K169" s="5"/>
      <c r="L169" s="5"/>
      <c r="M169" s="39" t="str">
        <f>_xlfn.TEXTJOIN("-",TRUE,Table7112[[#This Row],[Cat Code]],Table7112[[#This Row],[Discipline Code]],Table7112[[#This Row],[Sub-Disc Code]])</f>
        <v>MG-PC-RM</v>
      </c>
      <c r="N169" s="38">
        <v>164</v>
      </c>
      <c r="O169" s="37" t="s">
        <v>401</v>
      </c>
      <c r="P169" s="20" t="s">
        <v>141</v>
      </c>
      <c r="Q169" s="19" t="s">
        <v>32</v>
      </c>
      <c r="R169" s="19" t="str">
        <f>_xlfn.TEXTJOIN(" ",TRUE, Table7112[[#This Row],[Cat Code]],Table7112[[#This Row],[Work Package Cat]])</f>
        <v>MG Management</v>
      </c>
      <c r="S169" s="20" t="s">
        <v>216</v>
      </c>
      <c r="T169" s="36" t="str">
        <f>IF(Table7112[[#This Row],[Discipline Code]]="","",_xlfn.TEXTJOIN("-",TRUE, Table7112[[#This Row],[Cat Code]],Table7112[[#This Row],[Discipline Code]]))</f>
        <v>MG-PC</v>
      </c>
      <c r="U169" s="19" t="s">
        <v>217</v>
      </c>
      <c r="V169" s="19" t="str">
        <f>_xlfn.TEXTJOIN(" ",TRUE, Table7112[[#This Row],[Discipline Concat-Code]],Table7112[[#This Row],[Term]])</f>
        <v>MG-PC Project Controls</v>
      </c>
      <c r="W169" s="20" t="s">
        <v>514</v>
      </c>
      <c r="X169" s="19" t="str">
        <f>IF(Table7112[[#This Row],[Sub-Disc Code]]="","",_xlfn.TEXTJOIN("-",TRUE, Table7112[[#This Row],[Discipline Concat-Code]],Table7112[[#This Row],[Sub-Disc Code]]))</f>
        <v>MG-PC-RM</v>
      </c>
      <c r="Y169" s="19" t="s">
        <v>515</v>
      </c>
      <c r="Z169" s="19" t="str">
        <f>_xlfn.TEXTJOIN(" ",TRUE, Table7112[[#This Row],[Sub-Disc Concatc Code]],Table7112[[#This Row],[Sub-Discipline_Description]])</f>
        <v>MG-PC-RM Risk Management</v>
      </c>
      <c r="AA169" s="35" t="str">
        <f>_xlfn.TEXTJOIN(" | ",TRUE,Table7112[[#This Row],[Work Package Cat]],Table7112[[#This Row],[Term]],Table7112[[#This Row],[Sub-Discipline_Description]])</f>
        <v>Management | Project Controls | Risk Management</v>
      </c>
      <c r="AB169" s="22" t="str">
        <f>_xlfn.TEXTJOIN("-",TRUE,Table7112[[#This Row],[Cat Code]],Table7112[[#This Row],[Discipline Code]],Table7112[[#This Row],[Sub-Disc Code]])</f>
        <v>MG-PC-RM</v>
      </c>
    </row>
    <row r="170" spans="1:28" x14ac:dyDescent="0.25">
      <c r="A170" s="5"/>
      <c r="B170" s="5"/>
      <c r="C170" s="5"/>
      <c r="D170" s="5"/>
      <c r="E170" s="5"/>
      <c r="F170" s="5"/>
      <c r="G170" s="5"/>
      <c r="H170" s="40"/>
      <c r="I170" s="5"/>
      <c r="J170" s="5"/>
      <c r="K170" s="5"/>
      <c r="L170" s="5"/>
      <c r="M170" s="39" t="str">
        <f>_xlfn.TEXTJOIN("-",TRUE,Table7112[[#This Row],[Cat Code]],Table7112[[#This Row],[Discipline Code]],Table7112[[#This Row],[Sub-Disc Code]])</f>
        <v>MG-PC-RP</v>
      </c>
      <c r="N170" s="38">
        <v>165</v>
      </c>
      <c r="O170" s="37" t="s">
        <v>404</v>
      </c>
      <c r="P170" s="20" t="s">
        <v>141</v>
      </c>
      <c r="Q170" s="19" t="s">
        <v>32</v>
      </c>
      <c r="R170" s="19" t="str">
        <f>_xlfn.TEXTJOIN(" ",TRUE, Table7112[[#This Row],[Cat Code]],Table7112[[#This Row],[Work Package Cat]])</f>
        <v>MG Management</v>
      </c>
      <c r="S170" s="20" t="s">
        <v>216</v>
      </c>
      <c r="T170" s="36" t="str">
        <f>IF(Table7112[[#This Row],[Discipline Code]]="","",_xlfn.TEXTJOIN("-",TRUE, Table7112[[#This Row],[Cat Code]],Table7112[[#This Row],[Discipline Code]]))</f>
        <v>MG-PC</v>
      </c>
      <c r="U170" s="19" t="s">
        <v>217</v>
      </c>
      <c r="V170" s="19" t="str">
        <f>_xlfn.TEXTJOIN(" ",TRUE, Table7112[[#This Row],[Discipline Concat-Code]],Table7112[[#This Row],[Term]])</f>
        <v>MG-PC Project Controls</v>
      </c>
      <c r="W170" s="20" t="s">
        <v>516</v>
      </c>
      <c r="X170" s="19" t="str">
        <f>IF(Table7112[[#This Row],[Sub-Disc Code]]="","",_xlfn.TEXTJOIN("-",TRUE, Table7112[[#This Row],[Discipline Concat-Code]],Table7112[[#This Row],[Sub-Disc Code]]))</f>
        <v>MG-PC-RP</v>
      </c>
      <c r="Y170" s="19" t="s">
        <v>517</v>
      </c>
      <c r="Z170" s="19" t="str">
        <f>_xlfn.TEXTJOIN(" ",TRUE, Table7112[[#This Row],[Sub-Disc Concatc Code]],Table7112[[#This Row],[Sub-Discipline_Description]])</f>
        <v>MG-PC-RP Project Reporting Management</v>
      </c>
      <c r="AA170" s="35" t="str">
        <f>_xlfn.TEXTJOIN(" | ",TRUE,Table7112[[#This Row],[Work Package Cat]],Table7112[[#This Row],[Term]],Table7112[[#This Row],[Sub-Discipline_Description]])</f>
        <v>Management | Project Controls | Project Reporting Management</v>
      </c>
      <c r="AB170" s="22" t="str">
        <f>_xlfn.TEXTJOIN("-",TRUE,Table7112[[#This Row],[Cat Code]],Table7112[[#This Row],[Discipline Code]],Table7112[[#This Row],[Sub-Disc Code]])</f>
        <v>MG-PC-RP</v>
      </c>
    </row>
    <row r="171" spans="1:28" x14ac:dyDescent="0.25">
      <c r="A171" s="5"/>
      <c r="B171" s="5"/>
      <c r="C171" s="5"/>
      <c r="D171" s="5"/>
      <c r="E171" s="5"/>
      <c r="F171" s="5"/>
      <c r="G171" s="5"/>
      <c r="H171" s="40"/>
      <c r="I171" s="5"/>
      <c r="J171" s="5"/>
      <c r="K171" s="5"/>
      <c r="L171" s="5"/>
      <c r="M171" s="39" t="str">
        <f>_xlfn.TEXTJOIN("-",TRUE,Table7112[[#This Row],[Cat Code]],Table7112[[#This Row],[Discipline Code]],Table7112[[#This Row],[Sub-Disc Code]])</f>
        <v>MG-PM</v>
      </c>
      <c r="N171" s="38">
        <v>166</v>
      </c>
      <c r="O171" s="37" t="s">
        <v>407</v>
      </c>
      <c r="P171" s="20" t="s">
        <v>141</v>
      </c>
      <c r="Q171" s="19" t="s">
        <v>32</v>
      </c>
      <c r="R171" s="19" t="str">
        <f>_xlfn.TEXTJOIN(" ",TRUE, Table7112[[#This Row],[Cat Code]],Table7112[[#This Row],[Work Package Cat]])</f>
        <v>MG Management</v>
      </c>
      <c r="S171" s="20" t="s">
        <v>221</v>
      </c>
      <c r="T171" s="36" t="str">
        <f>IF(Table7112[[#This Row],[Discipline Code]]="","",_xlfn.TEXTJOIN("-",TRUE, Table7112[[#This Row],[Cat Code]],Table7112[[#This Row],[Discipline Code]]))</f>
        <v>MG-PM</v>
      </c>
      <c r="U171" s="19" t="s">
        <v>222</v>
      </c>
      <c r="V171" s="19" t="str">
        <f>_xlfn.TEXTJOIN(" ",TRUE, Table7112[[#This Row],[Discipline Concat-Code]],Table7112[[#This Row],[Term]])</f>
        <v xml:space="preserve">MG-PM Project Management </v>
      </c>
      <c r="W171" s="20"/>
      <c r="X171" s="19" t="str">
        <f>IF(Table7112[[#This Row],[Sub-Disc Code]]="","",_xlfn.TEXTJOIN("-",TRUE, Table7112[[#This Row],[Discipline Concat-Code]],Table7112[[#This Row],[Sub-Disc Code]]))</f>
        <v/>
      </c>
      <c r="Y171" s="19"/>
      <c r="Z171" s="19" t="str">
        <f>_xlfn.TEXTJOIN(" ",TRUE, Table7112[[#This Row],[Sub-Disc Concatc Code]],Table7112[[#This Row],[Sub-Discipline_Description]])</f>
        <v/>
      </c>
      <c r="AA171" s="35" t="str">
        <f>_xlfn.TEXTJOIN(" | ",TRUE,Table7112[[#This Row],[Work Package Cat]],Table7112[[#This Row],[Term]],Table7112[[#This Row],[Sub-Discipline_Description]])</f>
        <v xml:space="preserve">Management | Project Management </v>
      </c>
      <c r="AB171" s="22" t="str">
        <f>_xlfn.TEXTJOIN("-",TRUE,Table7112[[#This Row],[Cat Code]],Table7112[[#This Row],[Discipline Code]],Table7112[[#This Row],[Sub-Disc Code]])</f>
        <v>MG-PM</v>
      </c>
    </row>
    <row r="172" spans="1:28" x14ac:dyDescent="0.25">
      <c r="A172" s="5"/>
      <c r="B172" s="5"/>
      <c r="C172" s="5"/>
      <c r="D172" s="5"/>
      <c r="E172" s="5"/>
      <c r="F172" s="5"/>
      <c r="G172" s="5"/>
      <c r="H172" s="40"/>
      <c r="I172" s="5"/>
      <c r="J172" s="5"/>
      <c r="K172" s="5"/>
      <c r="L172" s="5"/>
      <c r="M172" s="39" t="str">
        <f>_xlfn.TEXTJOIN("-",TRUE,Table7112[[#This Row],[Cat Code]],Table7112[[#This Row],[Discipline Code]],Table7112[[#This Row],[Sub-Disc Code]])</f>
        <v>MG-PM-BC</v>
      </c>
      <c r="N172" s="38">
        <v>167</v>
      </c>
      <c r="O172" s="37" t="s">
        <v>518</v>
      </c>
      <c r="P172" s="20" t="s">
        <v>141</v>
      </c>
      <c r="Q172" s="19" t="s">
        <v>32</v>
      </c>
      <c r="R172" s="19" t="str">
        <f>_xlfn.TEXTJOIN(" ",TRUE, Table7112[[#This Row],[Cat Code]],Table7112[[#This Row],[Work Package Cat]])</f>
        <v>MG Management</v>
      </c>
      <c r="S172" s="20" t="s">
        <v>221</v>
      </c>
      <c r="T172" s="36" t="str">
        <f>IF(Table7112[[#This Row],[Discipline Code]]="","",_xlfn.TEXTJOIN("-",TRUE, Table7112[[#This Row],[Cat Code]],Table7112[[#This Row],[Discipline Code]]))</f>
        <v>MG-PM</v>
      </c>
      <c r="U172" s="19" t="s">
        <v>222</v>
      </c>
      <c r="V172" s="19" t="str">
        <f>_xlfn.TEXTJOIN(" ",TRUE, Table7112[[#This Row],[Discipline Concat-Code]],Table7112[[#This Row],[Term]])</f>
        <v xml:space="preserve">MG-PM Project Management </v>
      </c>
      <c r="W172" s="20" t="s">
        <v>519</v>
      </c>
      <c r="X172" s="19" t="str">
        <f>IF(Table7112[[#This Row],[Sub-Disc Code]]="","",_xlfn.TEXTJOIN("-",TRUE, Table7112[[#This Row],[Discipline Concat-Code]],Table7112[[#This Row],[Sub-Disc Code]]))</f>
        <v>MG-PM-BC</v>
      </c>
      <c r="Y172" s="19" t="s">
        <v>520</v>
      </c>
      <c r="Z172" s="19" t="str">
        <f>_xlfn.TEXTJOIN(" ",TRUE, Table7112[[#This Row],[Sub-Disc Concatc Code]],Table7112[[#This Row],[Sub-Discipline_Description]])</f>
        <v>MG-PM-BC Business Case Management</v>
      </c>
      <c r="AA172" s="35" t="str">
        <f>_xlfn.TEXTJOIN(" | ",TRUE,Table7112[[#This Row],[Work Package Cat]],Table7112[[#This Row],[Term]],Table7112[[#This Row],[Sub-Discipline_Description]])</f>
        <v>Management | Project Management  | Business Case Management</v>
      </c>
      <c r="AB172" s="22" t="str">
        <f>_xlfn.TEXTJOIN("-",TRUE,Table7112[[#This Row],[Cat Code]],Table7112[[#This Row],[Discipline Code]],Table7112[[#This Row],[Sub-Disc Code]])</f>
        <v>MG-PM-BC</v>
      </c>
    </row>
    <row r="173" spans="1:28" x14ac:dyDescent="0.25">
      <c r="A173" s="5"/>
      <c r="B173" s="5"/>
      <c r="C173" s="5"/>
      <c r="D173" s="5"/>
      <c r="E173" s="5"/>
      <c r="F173" s="5"/>
      <c r="G173" s="5"/>
      <c r="H173" s="40"/>
      <c r="I173" s="5"/>
      <c r="J173" s="5"/>
      <c r="K173" s="5"/>
      <c r="L173" s="5"/>
      <c r="M173" s="39" t="str">
        <f>_xlfn.TEXTJOIN("-",TRUE,Table7112[[#This Row],[Cat Code]],Table7112[[#This Row],[Discipline Code]],Table7112[[#This Row],[Sub-Disc Code]])</f>
        <v>MG-PM-CZ</v>
      </c>
      <c r="N173" s="38">
        <v>168</v>
      </c>
      <c r="O173" s="37" t="s">
        <v>521</v>
      </c>
      <c r="P173" s="20" t="s">
        <v>141</v>
      </c>
      <c r="Q173" s="19" t="s">
        <v>32</v>
      </c>
      <c r="R173" s="19" t="str">
        <f>_xlfn.TEXTJOIN(" ",TRUE, Table7112[[#This Row],[Cat Code]],Table7112[[#This Row],[Work Package Cat]])</f>
        <v>MG Management</v>
      </c>
      <c r="S173" s="20" t="s">
        <v>221</v>
      </c>
      <c r="T173" s="36" t="str">
        <f>IF(Table7112[[#This Row],[Discipline Code]]="","",_xlfn.TEXTJOIN("-",TRUE, Table7112[[#This Row],[Cat Code]],Table7112[[#This Row],[Discipline Code]]))</f>
        <v>MG-PM</v>
      </c>
      <c r="U173" s="19" t="s">
        <v>222</v>
      </c>
      <c r="V173" s="19" t="str">
        <f>_xlfn.TEXTJOIN(" ",TRUE, Table7112[[#This Row],[Discipline Concat-Code]],Table7112[[#This Row],[Term]])</f>
        <v xml:space="preserve">MG-PM Project Management </v>
      </c>
      <c r="W173" s="20" t="s">
        <v>522</v>
      </c>
      <c r="X173" s="19" t="str">
        <f>IF(Table7112[[#This Row],[Sub-Disc Code]]="","",_xlfn.TEXTJOIN("-",TRUE, Table7112[[#This Row],[Discipline Concat-Code]],Table7112[[#This Row],[Sub-Disc Code]]))</f>
        <v>MG-PM-CZ</v>
      </c>
      <c r="Y173" s="19" t="s">
        <v>523</v>
      </c>
      <c r="Z173" s="19" t="str">
        <f>_xlfn.TEXTJOIN(" ",TRUE, Table7112[[#This Row],[Sub-Disc Concatc Code]],Table7112[[#This Row],[Sub-Discipline_Description]])</f>
        <v>MG-PM-CZ Change Management</v>
      </c>
      <c r="AA173" s="35" t="str">
        <f>_xlfn.TEXTJOIN(" | ",TRUE,Table7112[[#This Row],[Work Package Cat]],Table7112[[#This Row],[Term]],Table7112[[#This Row],[Sub-Discipline_Description]])</f>
        <v>Management | Project Management  | Change Management</v>
      </c>
      <c r="AB173" s="22" t="str">
        <f>_xlfn.TEXTJOIN("-",TRUE,Table7112[[#This Row],[Cat Code]],Table7112[[#This Row],[Discipline Code]],Table7112[[#This Row],[Sub-Disc Code]])</f>
        <v>MG-PM-CZ</v>
      </c>
    </row>
    <row r="174" spans="1:28" x14ac:dyDescent="0.25">
      <c r="A174" s="5"/>
      <c r="B174" s="5"/>
      <c r="C174" s="5"/>
      <c r="D174" s="5"/>
      <c r="E174" s="5"/>
      <c r="F174" s="5"/>
      <c r="G174" s="5"/>
      <c r="H174" s="40"/>
      <c r="I174" s="5"/>
      <c r="J174" s="5"/>
      <c r="K174" s="5"/>
      <c r="L174" s="5"/>
      <c r="M174" s="39" t="str">
        <f>_xlfn.TEXTJOIN("-",TRUE,Table7112[[#This Row],[Cat Code]],Table7112[[#This Row],[Discipline Code]],Table7112[[#This Row],[Sub-Disc Code]])</f>
        <v>MG-PM-CL</v>
      </c>
      <c r="N174" s="38">
        <v>169</v>
      </c>
      <c r="O174" s="37" t="s">
        <v>524</v>
      </c>
      <c r="P174" s="20" t="s">
        <v>141</v>
      </c>
      <c r="Q174" s="19" t="s">
        <v>32</v>
      </c>
      <c r="R174" s="19" t="str">
        <f>_xlfn.TEXTJOIN(" ",TRUE, Table7112[[#This Row],[Cat Code]],Table7112[[#This Row],[Work Package Cat]])</f>
        <v>MG Management</v>
      </c>
      <c r="S174" s="20" t="s">
        <v>221</v>
      </c>
      <c r="T174" s="36" t="str">
        <f>IF(Table7112[[#This Row],[Discipline Code]]="","",_xlfn.TEXTJOIN("-",TRUE, Table7112[[#This Row],[Cat Code]],Table7112[[#This Row],[Discipline Code]]))</f>
        <v>MG-PM</v>
      </c>
      <c r="U174" s="19" t="s">
        <v>222</v>
      </c>
      <c r="V174" s="19" t="str">
        <f>_xlfn.TEXTJOIN(" ",TRUE, Table7112[[#This Row],[Discipline Concat-Code]],Table7112[[#This Row],[Term]])</f>
        <v xml:space="preserve">MG-PM Project Management </v>
      </c>
      <c r="W174" s="20" t="s">
        <v>443</v>
      </c>
      <c r="X174" s="19" t="str">
        <f>IF(Table7112[[#This Row],[Sub-Disc Code]]="","",_xlfn.TEXTJOIN("-",TRUE, Table7112[[#This Row],[Discipline Concat-Code]],Table7112[[#This Row],[Sub-Disc Code]]))</f>
        <v>MG-PM-CL</v>
      </c>
      <c r="Y174" s="19" t="s">
        <v>525</v>
      </c>
      <c r="Z174" s="19" t="str">
        <f>_xlfn.TEXTJOIN(" ",TRUE, Table7112[[#This Row],[Sub-Disc Concatc Code]],Table7112[[#This Row],[Sub-Discipline_Description]])</f>
        <v>MG-PM-CL Client</v>
      </c>
      <c r="AA174" s="19" t="str">
        <f>_xlfn.TEXTJOIN(" | ",TRUE,Table7112[[#This Row],[Work Package Cat]],Table7112[[#This Row],[Term]],Table7112[[#This Row],[Sub-Discipline_Description]])</f>
        <v>Management | Project Management  | Client</v>
      </c>
      <c r="AB174" s="22" t="str">
        <f>_xlfn.TEXTJOIN("-",TRUE,Table7112[[#This Row],[Cat Code]],Table7112[[#This Row],[Discipline Code]],Table7112[[#This Row],[Sub-Disc Code]])</f>
        <v>MG-PM-CL</v>
      </c>
    </row>
    <row r="175" spans="1:28" x14ac:dyDescent="0.25">
      <c r="A175" s="5"/>
      <c r="B175" s="5"/>
      <c r="C175" s="5"/>
      <c r="D175" s="5"/>
      <c r="E175" s="5"/>
      <c r="F175" s="5"/>
      <c r="G175" s="5"/>
      <c r="H175" s="40"/>
      <c r="I175" s="5"/>
      <c r="J175" s="5"/>
      <c r="K175" s="5"/>
      <c r="L175" s="5"/>
      <c r="M175" s="39" t="str">
        <f>_xlfn.TEXTJOIN("-",TRUE,Table7112[[#This Row],[Cat Code]],Table7112[[#This Row],[Discipline Code]],Table7112[[#This Row],[Sub-Disc Code]])</f>
        <v>MG-PM-DE</v>
      </c>
      <c r="N175" s="38">
        <v>170</v>
      </c>
      <c r="O175" s="37" t="s">
        <v>526</v>
      </c>
      <c r="P175" s="20" t="s">
        <v>141</v>
      </c>
      <c r="Q175" s="19" t="s">
        <v>32</v>
      </c>
      <c r="R175" s="19" t="str">
        <f>_xlfn.TEXTJOIN(" ",TRUE, Table7112[[#This Row],[Cat Code]],Table7112[[#This Row],[Work Package Cat]])</f>
        <v>MG Management</v>
      </c>
      <c r="S175" s="20" t="s">
        <v>221</v>
      </c>
      <c r="T175" s="36" t="str">
        <f>IF(Table7112[[#This Row],[Discipline Code]]="","",_xlfn.TEXTJOIN("-",TRUE, Table7112[[#This Row],[Cat Code]],Table7112[[#This Row],[Discipline Code]]))</f>
        <v>MG-PM</v>
      </c>
      <c r="U175" s="19" t="s">
        <v>222</v>
      </c>
      <c r="V175" s="19" t="str">
        <f>_xlfn.TEXTJOIN(" ",TRUE, Table7112[[#This Row],[Discipline Concat-Code]],Table7112[[#This Row],[Term]])</f>
        <v xml:space="preserve">MG-PM Project Management </v>
      </c>
      <c r="W175" s="20" t="s">
        <v>527</v>
      </c>
      <c r="X175" s="19" t="str">
        <f>IF(Table7112[[#This Row],[Sub-Disc Code]]="","",_xlfn.TEXTJOIN("-",TRUE, Table7112[[#This Row],[Discipline Concat-Code]],Table7112[[#This Row],[Sub-Disc Code]]))</f>
        <v>MG-PM-DE</v>
      </c>
      <c r="Y175" s="19" t="s">
        <v>528</v>
      </c>
      <c r="Z175" s="19" t="str">
        <f>_xlfn.TEXTJOIN(" ",TRUE, Table7112[[#This Row],[Sub-Disc Concatc Code]],Table7112[[#This Row],[Sub-Discipline_Description]])</f>
        <v>MG-PM-DE Digital Engineering</v>
      </c>
      <c r="AA175" s="35" t="str">
        <f>_xlfn.TEXTJOIN(" | ",TRUE,Table7112[[#This Row],[Work Package Cat]],Table7112[[#This Row],[Term]],Table7112[[#This Row],[Sub-Discipline_Description]])</f>
        <v>Management | Project Management  | Digital Engineering</v>
      </c>
      <c r="AB175" s="22" t="str">
        <f>_xlfn.TEXTJOIN("-",TRUE,Table7112[[#This Row],[Cat Code]],Table7112[[#This Row],[Discipline Code]],Table7112[[#This Row],[Sub-Disc Code]])</f>
        <v>MG-PM-DE</v>
      </c>
    </row>
    <row r="176" spans="1:28" x14ac:dyDescent="0.25">
      <c r="A176" s="5"/>
      <c r="B176" s="5"/>
      <c r="C176" s="5"/>
      <c r="D176" s="5"/>
      <c r="E176" s="5"/>
      <c r="F176" s="5"/>
      <c r="G176" s="5"/>
      <c r="H176" s="40"/>
      <c r="I176" s="5"/>
      <c r="J176" s="5"/>
      <c r="K176" s="5"/>
      <c r="L176" s="5"/>
      <c r="M176" s="39" t="str">
        <f>_xlfn.TEXTJOIN("-",TRUE,Table7112[[#This Row],[Cat Code]],Table7112[[#This Row],[Discipline Code]],Table7112[[#This Row],[Sub-Disc Code]])</f>
        <v>MG-PM-DC</v>
      </c>
      <c r="N176" s="38">
        <v>171</v>
      </c>
      <c r="O176" s="37" t="s">
        <v>529</v>
      </c>
      <c r="P176" s="20" t="s">
        <v>141</v>
      </c>
      <c r="Q176" s="19" t="s">
        <v>32</v>
      </c>
      <c r="R176" s="19" t="str">
        <f>_xlfn.TEXTJOIN(" ",TRUE, Table7112[[#This Row],[Cat Code]],Table7112[[#This Row],[Work Package Cat]])</f>
        <v>MG Management</v>
      </c>
      <c r="S176" s="20" t="s">
        <v>221</v>
      </c>
      <c r="T176" s="36" t="str">
        <f>IF(Table7112[[#This Row],[Discipline Code]]="","",_xlfn.TEXTJOIN("-",TRUE, Table7112[[#This Row],[Cat Code]],Table7112[[#This Row],[Discipline Code]]))</f>
        <v>MG-PM</v>
      </c>
      <c r="U176" s="19" t="s">
        <v>222</v>
      </c>
      <c r="V176" s="19" t="str">
        <f>_xlfn.TEXTJOIN(" ",TRUE, Table7112[[#This Row],[Discipline Concat-Code]],Table7112[[#This Row],[Term]])</f>
        <v xml:space="preserve">MG-PM Project Management </v>
      </c>
      <c r="W176" s="20" t="s">
        <v>508</v>
      </c>
      <c r="X176" s="19" t="str">
        <f>IF(Table7112[[#This Row],[Sub-Disc Code]]="","",_xlfn.TEXTJOIN("-",TRUE, Table7112[[#This Row],[Discipline Concat-Code]],Table7112[[#This Row],[Sub-Disc Code]]))</f>
        <v>MG-PM-DC</v>
      </c>
      <c r="Y176" s="19" t="s">
        <v>530</v>
      </c>
      <c r="Z176" s="19" t="str">
        <f>_xlfn.TEXTJOIN(" ",TRUE, Table7112[[#This Row],[Sub-Disc Concatc Code]],Table7112[[#This Row],[Sub-Discipline_Description]])</f>
        <v>MG-PM-DC Design &amp; Construction</v>
      </c>
      <c r="AA176" s="35" t="str">
        <f>_xlfn.TEXTJOIN(" | ",TRUE,Table7112[[#This Row],[Work Package Cat]],Table7112[[#This Row],[Term]],Table7112[[#This Row],[Sub-Discipline_Description]])</f>
        <v>Management | Project Management  | Design &amp; Construction</v>
      </c>
      <c r="AB176" s="22" t="str">
        <f>_xlfn.TEXTJOIN("-",TRUE,Table7112[[#This Row],[Cat Code]],Table7112[[#This Row],[Discipline Code]],Table7112[[#This Row],[Sub-Disc Code]])</f>
        <v>MG-PM-DC</v>
      </c>
    </row>
    <row r="177" spans="1:28" x14ac:dyDescent="0.25">
      <c r="A177" s="5"/>
      <c r="B177" s="5"/>
      <c r="C177" s="5"/>
      <c r="D177" s="5"/>
      <c r="E177" s="5"/>
      <c r="F177" s="5"/>
      <c r="G177" s="5"/>
      <c r="H177" s="40"/>
      <c r="I177" s="5"/>
      <c r="J177" s="5"/>
      <c r="K177" s="5"/>
      <c r="L177" s="5"/>
      <c r="M177" s="39" t="str">
        <f>_xlfn.TEXTJOIN("-",TRUE,Table7112[[#This Row],[Cat Code]],Table7112[[#This Row],[Discipline Code]],Table7112[[#This Row],[Sub-Disc Code]])</f>
        <v>MG-PM-DN</v>
      </c>
      <c r="N177" s="38">
        <v>172</v>
      </c>
      <c r="O177" s="37" t="s">
        <v>531</v>
      </c>
      <c r="P177" s="20" t="s">
        <v>141</v>
      </c>
      <c r="Q177" s="19" t="s">
        <v>32</v>
      </c>
      <c r="R177" s="19" t="str">
        <f>_xlfn.TEXTJOIN(" ",TRUE, Table7112[[#This Row],[Cat Code]],Table7112[[#This Row],[Work Package Cat]])</f>
        <v>MG Management</v>
      </c>
      <c r="S177" s="20" t="s">
        <v>221</v>
      </c>
      <c r="T177" s="36" t="str">
        <f>IF(Table7112[[#This Row],[Discipline Code]]="","",_xlfn.TEXTJOIN("-",TRUE, Table7112[[#This Row],[Cat Code]],Table7112[[#This Row],[Discipline Code]]))</f>
        <v>MG-PM</v>
      </c>
      <c r="U177" s="19" t="s">
        <v>222</v>
      </c>
      <c r="V177" s="19" t="str">
        <f>_xlfn.TEXTJOIN(" ",TRUE, Table7112[[#This Row],[Discipline Concat-Code]],Table7112[[#This Row],[Term]])</f>
        <v xml:space="preserve">MG-PM Project Management </v>
      </c>
      <c r="W177" s="20" t="s">
        <v>532</v>
      </c>
      <c r="X177" s="19" t="str">
        <f>IF(Table7112[[#This Row],[Sub-Disc Code]]="","",_xlfn.TEXTJOIN("-",TRUE, Table7112[[#This Row],[Discipline Concat-Code]],Table7112[[#This Row],[Sub-Disc Code]]))</f>
        <v>MG-PM-DN</v>
      </c>
      <c r="Y177" s="19" t="s">
        <v>533</v>
      </c>
      <c r="Z177" s="19" t="str">
        <f>_xlfn.TEXTJOIN(" ",TRUE, Table7112[[#This Row],[Sub-Disc Concatc Code]],Table7112[[#This Row],[Sub-Discipline_Description]])</f>
        <v>MG-PM-DN Design Management</v>
      </c>
      <c r="AA177" s="19" t="str">
        <f>_xlfn.TEXTJOIN(" | ",TRUE,Table7112[[#This Row],[Work Package Cat]],Table7112[[#This Row],[Term]],Table7112[[#This Row],[Sub-Discipline_Description]])</f>
        <v>Management | Project Management  | Design Management</v>
      </c>
      <c r="AB177" s="22" t="str">
        <f>_xlfn.TEXTJOIN("-",TRUE,Table7112[[#This Row],[Cat Code]],Table7112[[#This Row],[Discipline Code]],Table7112[[#This Row],[Sub-Disc Code]])</f>
        <v>MG-PM-DN</v>
      </c>
    </row>
    <row r="178" spans="1:28" x14ac:dyDescent="0.25">
      <c r="A178" s="5"/>
      <c r="B178" s="5"/>
      <c r="C178" s="5"/>
      <c r="D178" s="5"/>
      <c r="E178" s="5"/>
      <c r="F178" s="5"/>
      <c r="G178" s="5"/>
      <c r="H178" s="40"/>
      <c r="I178" s="5"/>
      <c r="J178" s="5"/>
      <c r="K178" s="5"/>
      <c r="L178" s="5"/>
      <c r="M178" s="39" t="str">
        <f>_xlfn.TEXTJOIN("-",TRUE,Table7112[[#This Row],[Cat Code]],Table7112[[#This Row],[Discipline Code]],Table7112[[#This Row],[Sub-Disc Code]])</f>
        <v>MG-PM-EG</v>
      </c>
      <c r="N178" s="38">
        <v>173</v>
      </c>
      <c r="O178" s="37" t="s">
        <v>536</v>
      </c>
      <c r="P178" s="20" t="s">
        <v>141</v>
      </c>
      <c r="Q178" s="19" t="s">
        <v>32</v>
      </c>
      <c r="R178" s="19" t="str">
        <f>_xlfn.TEXTJOIN(" ",TRUE, Table7112[[#This Row],[Cat Code]],Table7112[[#This Row],[Work Package Cat]])</f>
        <v>MG Management</v>
      </c>
      <c r="S178" s="20" t="s">
        <v>221</v>
      </c>
      <c r="T178" s="36" t="str">
        <f>IF(Table7112[[#This Row],[Discipline Code]]="","",_xlfn.TEXTJOIN("-",TRUE, Table7112[[#This Row],[Cat Code]],Table7112[[#This Row],[Discipline Code]]))</f>
        <v>MG-PM</v>
      </c>
      <c r="U178" s="19" t="s">
        <v>222</v>
      </c>
      <c r="V178" s="19" t="str">
        <f>_xlfn.TEXTJOIN(" ",TRUE, Table7112[[#This Row],[Discipline Concat-Code]],Table7112[[#This Row],[Term]])</f>
        <v xml:space="preserve">MG-PM Project Management </v>
      </c>
      <c r="W178" s="20" t="s">
        <v>537</v>
      </c>
      <c r="X178" s="19" t="str">
        <f>IF(Table7112[[#This Row],[Sub-Disc Code]]="","",_xlfn.TEXTJOIN("-",TRUE, Table7112[[#This Row],[Discipline Concat-Code]],Table7112[[#This Row],[Sub-Disc Code]]))</f>
        <v>MG-PM-EG</v>
      </c>
      <c r="Y178" s="19" t="s">
        <v>538</v>
      </c>
      <c r="Z178" s="19" t="str">
        <f>_xlfn.TEXTJOIN(" ",TRUE, Table7112[[#This Row],[Sub-Disc Concatc Code]],Table7112[[#This Row],[Sub-Discipline_Description]])</f>
        <v>MG-PM-EG Technical Engineering Management</v>
      </c>
      <c r="AA178" s="35" t="str">
        <f>_xlfn.TEXTJOIN(" | ",TRUE,Table7112[[#This Row],[Work Package Cat]],Table7112[[#This Row],[Term]],Table7112[[#This Row],[Sub-Discipline_Description]])</f>
        <v>Management | Project Management  | Technical Engineering Management</v>
      </c>
      <c r="AB178" s="22" t="str">
        <f>_xlfn.TEXTJOIN("-",TRUE,Table7112[[#This Row],[Cat Code]],Table7112[[#This Row],[Discipline Code]],Table7112[[#This Row],[Sub-Disc Code]])</f>
        <v>MG-PM-EG</v>
      </c>
    </row>
    <row r="179" spans="1:28" x14ac:dyDescent="0.25">
      <c r="A179" s="5"/>
      <c r="B179" s="5"/>
      <c r="C179" s="5"/>
      <c r="D179" s="5"/>
      <c r="E179" s="5"/>
      <c r="F179" s="5"/>
      <c r="G179" s="5"/>
      <c r="H179" s="40"/>
      <c r="I179" s="5"/>
      <c r="J179" s="5"/>
      <c r="K179" s="5"/>
      <c r="L179" s="5"/>
      <c r="M179" s="39" t="str">
        <f>_xlfn.TEXTJOIN("-",TRUE,Table7112[[#This Row],[Cat Code]],Table7112[[#This Row],[Discipline Code]],Table7112[[#This Row],[Sub-Disc Code]])</f>
        <v>MG-PM-HC</v>
      </c>
      <c r="N179" s="38">
        <v>172</v>
      </c>
      <c r="O179" s="37" t="s">
        <v>531</v>
      </c>
      <c r="P179" s="20" t="s">
        <v>141</v>
      </c>
      <c r="Q179" s="19" t="s">
        <v>32</v>
      </c>
      <c r="R179" s="19" t="str">
        <f>_xlfn.TEXTJOIN(" ",TRUE, Table7112[[#This Row],[Cat Code]],Table7112[[#This Row],[Work Package Cat]])</f>
        <v>MG Management</v>
      </c>
      <c r="S179" s="20" t="s">
        <v>221</v>
      </c>
      <c r="T179" s="36" t="str">
        <f>IF(Table7112[[#This Row],[Discipline Code]]="","",_xlfn.TEXTJOIN("-",TRUE, Table7112[[#This Row],[Cat Code]],Table7112[[#This Row],[Discipline Code]]))</f>
        <v>MG-PM</v>
      </c>
      <c r="U179" s="19" t="s">
        <v>222</v>
      </c>
      <c r="V179" s="19" t="str">
        <f>_xlfn.TEXTJOIN(" ",TRUE, Table7112[[#This Row],[Discipline Concat-Code]],Table7112[[#This Row],[Term]])</f>
        <v xml:space="preserve">MG-PM Project Management </v>
      </c>
      <c r="W179" s="20" t="s">
        <v>539</v>
      </c>
      <c r="X179" s="19" t="str">
        <f>IF(Table7112[[#This Row],[Sub-Disc Code]]="","",_xlfn.TEXTJOIN("-",TRUE, Table7112[[#This Row],[Discipline Concat-Code]],Table7112[[#This Row],[Sub-Disc Code]]))</f>
        <v>MG-PM-HC</v>
      </c>
      <c r="Y179" s="19" t="s">
        <v>540</v>
      </c>
      <c r="Z179" s="19" t="str">
        <f>_xlfn.TEXTJOIN(" ",TRUE, Table7112[[#This Row],[Sub-Disc Concatc Code]],Table7112[[#This Row],[Sub-Discipline_Description]])</f>
        <v>MG-PM-HC Head Contract/s</v>
      </c>
      <c r="AA179" s="35" t="str">
        <f>_xlfn.TEXTJOIN(" | ",TRUE,Table7112[[#This Row],[Work Package Cat]],Table7112[[#This Row],[Term]],Table7112[[#This Row],[Sub-Discipline_Description]])</f>
        <v>Management | Project Management  | Head Contract/s</v>
      </c>
      <c r="AB179" s="22" t="str">
        <f>_xlfn.TEXTJOIN("-",TRUE,Table7112[[#This Row],[Cat Code]],Table7112[[#This Row],[Discipline Code]],Table7112[[#This Row],[Sub-Disc Code]])</f>
        <v>MG-PM-HC</v>
      </c>
    </row>
    <row r="180" spans="1:28" x14ac:dyDescent="0.25">
      <c r="M180" s="39" t="str">
        <f>_xlfn.TEXTJOIN("-",TRUE,Table7112[[#This Row],[Cat Code]],Table7112[[#This Row],[Discipline Code]],Table7112[[#This Row],[Sub-Disc Code]])</f>
        <v>MG-PM-PA</v>
      </c>
      <c r="N180" s="38">
        <v>173</v>
      </c>
      <c r="O180" s="37" t="s">
        <v>536</v>
      </c>
      <c r="P180" s="20" t="s">
        <v>141</v>
      </c>
      <c r="Q180" s="19" t="s">
        <v>32</v>
      </c>
      <c r="R180" s="19" t="str">
        <f>_xlfn.TEXTJOIN(" ",TRUE, Table7112[[#This Row],[Cat Code]],Table7112[[#This Row],[Work Package Cat]])</f>
        <v>MG Management</v>
      </c>
      <c r="S180" s="20" t="s">
        <v>221</v>
      </c>
      <c r="T180" s="36" t="str">
        <f>IF(Table7112[[#This Row],[Discipline Code]]="","",_xlfn.TEXTJOIN("-",TRUE, Table7112[[#This Row],[Cat Code]],Table7112[[#This Row],[Discipline Code]]))</f>
        <v>MG-PM</v>
      </c>
      <c r="U180" s="19" t="s">
        <v>222</v>
      </c>
      <c r="V180" s="19" t="str">
        <f>_xlfn.TEXTJOIN(" ",TRUE, Table7112[[#This Row],[Discipline Concat-Code]],Table7112[[#This Row],[Term]])</f>
        <v xml:space="preserve">MG-PM Project Management </v>
      </c>
      <c r="W180" s="20" t="s">
        <v>541</v>
      </c>
      <c r="X180" s="19" t="str">
        <f>IF(Table7112[[#This Row],[Sub-Disc Code]]="","",_xlfn.TEXTJOIN("-",TRUE, Table7112[[#This Row],[Discipline Concat-Code]],Table7112[[#This Row],[Sub-Disc Code]]))</f>
        <v>MG-PM-PA</v>
      </c>
      <c r="Y180" s="19" t="s">
        <v>542</v>
      </c>
      <c r="Z180" s="19" t="str">
        <f>_xlfn.TEXTJOIN(" ",TRUE, Table7112[[#This Row],[Sub-Disc Concatc Code]],Table7112[[#This Row],[Sub-Discipline_Description]])</f>
        <v>MG-PM-PA Program &amp; Planning Management</v>
      </c>
      <c r="AA180" s="35" t="str">
        <f>_xlfn.TEXTJOIN(" | ",TRUE,Table7112[[#This Row],[Work Package Cat]],Table7112[[#This Row],[Term]],Table7112[[#This Row],[Sub-Discipline_Description]])</f>
        <v>Management | Project Management  | Program &amp; Planning Management</v>
      </c>
      <c r="AB180" s="22" t="str">
        <f>_xlfn.TEXTJOIN("-",TRUE,Table7112[[#This Row],[Cat Code]],Table7112[[#This Row],[Discipline Code]],Table7112[[#This Row],[Sub-Disc Code]])</f>
        <v>MG-PM-PA</v>
      </c>
    </row>
    <row r="181" spans="1:28" x14ac:dyDescent="0.25">
      <c r="M181" s="39" t="str">
        <f>_xlfn.TEXTJOIN("-",TRUE,Table7112[[#This Row],[Cat Code]],Table7112[[#This Row],[Discipline Code]],Table7112[[#This Row],[Sub-Disc Code]])</f>
        <v>MG-PM-PG</v>
      </c>
      <c r="N181" s="38">
        <v>174</v>
      </c>
      <c r="O181" s="37" t="s">
        <v>543</v>
      </c>
      <c r="P181" s="20" t="s">
        <v>141</v>
      </c>
      <c r="Q181" s="19" t="s">
        <v>32</v>
      </c>
      <c r="R181" s="19" t="str">
        <f>_xlfn.TEXTJOIN(" ",TRUE, Table7112[[#This Row],[Cat Code]],Table7112[[#This Row],[Work Package Cat]])</f>
        <v>MG Management</v>
      </c>
      <c r="S181" s="20" t="s">
        <v>221</v>
      </c>
      <c r="T181" s="36" t="str">
        <f>IF(Table7112[[#This Row],[Discipline Code]]="","",_xlfn.TEXTJOIN("-",TRUE, Table7112[[#This Row],[Cat Code]],Table7112[[#This Row],[Discipline Code]]))</f>
        <v>MG-PM</v>
      </c>
      <c r="U181" s="19" t="s">
        <v>222</v>
      </c>
      <c r="V181" s="19" t="str">
        <f>_xlfn.TEXTJOIN(" ",TRUE, Table7112[[#This Row],[Discipline Concat-Code]],Table7112[[#This Row],[Term]])</f>
        <v xml:space="preserve">MG-PM Project Management </v>
      </c>
      <c r="W181" s="20" t="s">
        <v>38</v>
      </c>
      <c r="X181" s="19" t="str">
        <f>IF(Table7112[[#This Row],[Sub-Disc Code]]="","",_xlfn.TEXTJOIN("-",TRUE, Table7112[[#This Row],[Discipline Concat-Code]],Table7112[[#This Row],[Sub-Disc Code]]))</f>
        <v>MG-PM-PG</v>
      </c>
      <c r="Y181" s="19" t="s">
        <v>544</v>
      </c>
      <c r="Z181" s="19" t="str">
        <f>_xlfn.TEXTJOIN(" ",TRUE, Table7112[[#This Row],[Sub-Disc Concatc Code]],Table7112[[#This Row],[Sub-Discipline_Description]])</f>
        <v>MG-PM-PG Program Governance &amp; Co-Ordination</v>
      </c>
      <c r="AA181" s="35" t="str">
        <f>_xlfn.TEXTJOIN(" | ",TRUE,Table7112[[#This Row],[Work Package Cat]],Table7112[[#This Row],[Term]],Table7112[[#This Row],[Sub-Discipline_Description]])</f>
        <v>Management | Project Management  | Program Governance &amp; Co-Ordination</v>
      </c>
      <c r="AB181" s="22" t="str">
        <f>_xlfn.TEXTJOIN("-",TRUE,Table7112[[#This Row],[Cat Code]],Table7112[[#This Row],[Discipline Code]],Table7112[[#This Row],[Sub-Disc Code]])</f>
        <v>MG-PM-PG</v>
      </c>
    </row>
    <row r="182" spans="1:28" x14ac:dyDescent="0.25">
      <c r="M182" s="39" t="str">
        <f>_xlfn.TEXTJOIN("-",TRUE,Table7112[[#This Row],[Cat Code]],Table7112[[#This Row],[Discipline Code]],Table7112[[#This Row],[Sub-Disc Code]])</f>
        <v>MG-PP</v>
      </c>
      <c r="N182" s="38">
        <v>175</v>
      </c>
      <c r="O182" s="37" t="s">
        <v>545</v>
      </c>
      <c r="P182" s="20" t="s">
        <v>141</v>
      </c>
      <c r="Q182" s="19" t="s">
        <v>32</v>
      </c>
      <c r="R182" s="19" t="str">
        <f>_xlfn.TEXTJOIN(" ",TRUE, Table7112[[#This Row],[Cat Code]],Table7112[[#This Row],[Work Package Cat]])</f>
        <v>MG Management</v>
      </c>
      <c r="S182" s="20" t="s">
        <v>226</v>
      </c>
      <c r="T182" s="36" t="str">
        <f>IF(Table7112[[#This Row],[Discipline Code]]="","",_xlfn.TEXTJOIN("-",TRUE, Table7112[[#This Row],[Cat Code]],Table7112[[#This Row],[Discipline Code]]))</f>
        <v>MG-PP</v>
      </c>
      <c r="U182" s="19" t="s">
        <v>43</v>
      </c>
      <c r="V182" s="19" t="str">
        <f>_xlfn.TEXTJOIN(" ",TRUE, Table7112[[#This Row],[Discipline Concat-Code]],Table7112[[#This Row],[Term]])</f>
        <v>MG-PP Property</v>
      </c>
      <c r="W182" s="20"/>
      <c r="X182" s="19" t="str">
        <f>IF(Table7112[[#This Row],[Sub-Disc Code]]="","",_xlfn.TEXTJOIN("-",TRUE, Table7112[[#This Row],[Discipline Concat-Code]],Table7112[[#This Row],[Sub-Disc Code]]))</f>
        <v/>
      </c>
      <c r="Y182" s="19"/>
      <c r="Z182" s="19" t="str">
        <f>_xlfn.TEXTJOIN(" ",TRUE, Table7112[[#This Row],[Sub-Disc Concatc Code]],Table7112[[#This Row],[Sub-Discipline_Description]])</f>
        <v/>
      </c>
      <c r="AA182" s="35" t="str">
        <f>_xlfn.TEXTJOIN(" | ",TRUE,Table7112[[#This Row],[Work Package Cat]],Table7112[[#This Row],[Term]],Table7112[[#This Row],[Sub-Discipline_Description]])</f>
        <v>Management | Property</v>
      </c>
      <c r="AB182" s="22" t="str">
        <f>_xlfn.TEXTJOIN("-",TRUE,Table7112[[#This Row],[Cat Code]],Table7112[[#This Row],[Discipline Code]],Table7112[[#This Row],[Sub-Disc Code]])</f>
        <v>MG-PP</v>
      </c>
    </row>
    <row r="183" spans="1:28" x14ac:dyDescent="0.25">
      <c r="M183" s="39" t="str">
        <f>_xlfn.TEXTJOIN("-",TRUE,Table7112[[#This Row],[Cat Code]],Table7112[[#This Row],[Discipline Code]],Table7112[[#This Row],[Sub-Disc Code]])</f>
        <v>MG-PP-AQ</v>
      </c>
      <c r="N183" s="38">
        <v>176</v>
      </c>
      <c r="O183" s="37" t="s">
        <v>546</v>
      </c>
      <c r="P183" s="20" t="s">
        <v>141</v>
      </c>
      <c r="Q183" s="19" t="s">
        <v>32</v>
      </c>
      <c r="R183" s="19" t="str">
        <f>_xlfn.TEXTJOIN(" ",TRUE, Table7112[[#This Row],[Cat Code]],Table7112[[#This Row],[Work Package Cat]])</f>
        <v>MG Management</v>
      </c>
      <c r="S183" s="20" t="s">
        <v>226</v>
      </c>
      <c r="T183" s="36" t="str">
        <f>IF(Table7112[[#This Row],[Discipline Code]]="","",_xlfn.TEXTJOIN("-",TRUE, Table7112[[#This Row],[Cat Code]],Table7112[[#This Row],[Discipline Code]]))</f>
        <v>MG-PP</v>
      </c>
      <c r="U183" s="19" t="s">
        <v>43</v>
      </c>
      <c r="V183" s="19" t="str">
        <f>_xlfn.TEXTJOIN(" ",TRUE, Table7112[[#This Row],[Discipline Concat-Code]],Table7112[[#This Row],[Term]])</f>
        <v>MG-PP Property</v>
      </c>
      <c r="W183" s="20" t="s">
        <v>547</v>
      </c>
      <c r="X183" s="19" t="str">
        <f>IF(Table7112[[#This Row],[Sub-Disc Code]]="","",_xlfn.TEXTJOIN("-",TRUE, Table7112[[#This Row],[Discipline Concat-Code]],Table7112[[#This Row],[Sub-Disc Code]]))</f>
        <v>MG-PP-AQ</v>
      </c>
      <c r="Y183" s="19" t="s">
        <v>548</v>
      </c>
      <c r="Z183" s="19" t="str">
        <f>_xlfn.TEXTJOIN(" ",TRUE, Table7112[[#This Row],[Sub-Disc Concatc Code]],Table7112[[#This Row],[Sub-Discipline_Description]])</f>
        <v xml:space="preserve">MG-PP-AQ Acquisitions </v>
      </c>
      <c r="AA183" s="35" t="str">
        <f>_xlfn.TEXTJOIN(" | ",TRUE,Table7112[[#This Row],[Work Package Cat]],Table7112[[#This Row],[Term]],Table7112[[#This Row],[Sub-Discipline_Description]])</f>
        <v xml:space="preserve">Management | Property | Acquisitions </v>
      </c>
      <c r="AB183" s="22" t="str">
        <f>_xlfn.TEXTJOIN("-",TRUE,Table7112[[#This Row],[Cat Code]],Table7112[[#This Row],[Discipline Code]],Table7112[[#This Row],[Sub-Disc Code]])</f>
        <v>MG-PP-AQ</v>
      </c>
    </row>
    <row r="184" spans="1:28" x14ac:dyDescent="0.25">
      <c r="M184" s="39" t="str">
        <f>_xlfn.TEXTJOIN("-",TRUE,Table7112[[#This Row],[Cat Code]],Table7112[[#This Row],[Discipline Code]],Table7112[[#This Row],[Sub-Disc Code]])</f>
        <v>MG-PP-HE</v>
      </c>
      <c r="N184" s="38">
        <v>177</v>
      </c>
      <c r="O184" s="37" t="s">
        <v>549</v>
      </c>
      <c r="P184" s="20" t="s">
        <v>141</v>
      </c>
      <c r="Q184" s="19" t="s">
        <v>32</v>
      </c>
      <c r="R184" s="19" t="str">
        <f>_xlfn.TEXTJOIN(" ",TRUE, Table7112[[#This Row],[Cat Code]],Table7112[[#This Row],[Work Package Cat]])</f>
        <v>MG Management</v>
      </c>
      <c r="S184" s="20" t="s">
        <v>226</v>
      </c>
      <c r="T184" s="36" t="str">
        <f>IF(Table7112[[#This Row],[Discipline Code]]="","",_xlfn.TEXTJOIN("-",TRUE, Table7112[[#This Row],[Cat Code]],Table7112[[#This Row],[Discipline Code]]))</f>
        <v>MG-PP</v>
      </c>
      <c r="U184" s="19" t="s">
        <v>43</v>
      </c>
      <c r="V184" s="19" t="str">
        <f>_xlfn.TEXTJOIN(" ",TRUE, Table7112[[#This Row],[Discipline Concat-Code]],Table7112[[#This Row],[Term]])</f>
        <v>MG-PP Property</v>
      </c>
      <c r="W184" s="20" t="s">
        <v>550</v>
      </c>
      <c r="X184" s="19" t="str">
        <f>IF(Table7112[[#This Row],[Sub-Disc Code]]="","",_xlfn.TEXTJOIN("-",TRUE, Table7112[[#This Row],[Discipline Concat-Code]],Table7112[[#This Row],[Sub-Disc Code]]))</f>
        <v>MG-PP-HE</v>
      </c>
      <c r="Y184" s="19" t="s">
        <v>551</v>
      </c>
      <c r="Z184" s="19" t="str">
        <f>_xlfn.TEXTJOIN(" ",TRUE, Table7112[[#This Row],[Sub-Disc Concatc Code]],Table7112[[#This Row],[Sub-Discipline_Description]])</f>
        <v>MG-PP-HE Heritage</v>
      </c>
      <c r="AA184" s="35" t="str">
        <f>_xlfn.TEXTJOIN(" | ",TRUE,Table7112[[#This Row],[Work Package Cat]],Table7112[[#This Row],[Term]],Table7112[[#This Row],[Sub-Discipline_Description]])</f>
        <v>Management | Property | Heritage</v>
      </c>
      <c r="AB184" s="22" t="str">
        <f>_xlfn.TEXTJOIN("-",TRUE,Table7112[[#This Row],[Cat Code]],Table7112[[#This Row],[Discipline Code]],Table7112[[#This Row],[Sub-Disc Code]])</f>
        <v>MG-PP-HE</v>
      </c>
    </row>
    <row r="185" spans="1:28" x14ac:dyDescent="0.25">
      <c r="M185" s="39" t="str">
        <f>_xlfn.TEXTJOIN("-",TRUE,Table7112[[#This Row],[Cat Code]],Table7112[[#This Row],[Discipline Code]],Table7112[[#This Row],[Sub-Disc Code]])</f>
        <v>MG-PP-LN</v>
      </c>
      <c r="N185" s="38">
        <v>178</v>
      </c>
      <c r="O185" s="37" t="s">
        <v>552</v>
      </c>
      <c r="P185" s="20" t="s">
        <v>141</v>
      </c>
      <c r="Q185" s="19" t="s">
        <v>32</v>
      </c>
      <c r="R185" s="19" t="str">
        <f>_xlfn.TEXTJOIN(" ",TRUE, Table7112[[#This Row],[Cat Code]],Table7112[[#This Row],[Work Package Cat]])</f>
        <v>MG Management</v>
      </c>
      <c r="S185" s="20" t="s">
        <v>226</v>
      </c>
      <c r="T185" s="36" t="str">
        <f>IF(Table7112[[#This Row],[Discipline Code]]="","",_xlfn.TEXTJOIN("-",TRUE, Table7112[[#This Row],[Cat Code]],Table7112[[#This Row],[Discipline Code]]))</f>
        <v>MG-PP</v>
      </c>
      <c r="U185" s="19" t="s">
        <v>43</v>
      </c>
      <c r="V185" s="19" t="str">
        <f>_xlfn.TEXTJOIN(" ",TRUE, Table7112[[#This Row],[Discipline Concat-Code]],Table7112[[#This Row],[Term]])</f>
        <v>MG-PP Property</v>
      </c>
      <c r="W185" s="20" t="s">
        <v>553</v>
      </c>
      <c r="X185" s="19" t="str">
        <f>IF(Table7112[[#This Row],[Sub-Disc Code]]="","",_xlfn.TEXTJOIN("-",TRUE, Table7112[[#This Row],[Discipline Concat-Code]],Table7112[[#This Row],[Sub-Disc Code]]))</f>
        <v>MG-PP-LN</v>
      </c>
      <c r="Y185" s="19" t="s">
        <v>554</v>
      </c>
      <c r="Z185" s="19" t="str">
        <f>_xlfn.TEXTJOIN(" ",TRUE, Table7112[[#This Row],[Sub-Disc Concatc Code]],Table7112[[#This Row],[Sub-Discipline_Description]])</f>
        <v>MG-PP-LN Licenses (Non Software)</v>
      </c>
      <c r="AA185" s="35" t="str">
        <f>_xlfn.TEXTJOIN(" | ",TRUE,Table7112[[#This Row],[Work Package Cat]],Table7112[[#This Row],[Term]],Table7112[[#This Row],[Sub-Discipline_Description]])</f>
        <v>Management | Property | Licenses (Non Software)</v>
      </c>
      <c r="AB185" s="22" t="str">
        <f>_xlfn.TEXTJOIN("-",TRUE,Table7112[[#This Row],[Cat Code]],Table7112[[#This Row],[Discipline Code]],Table7112[[#This Row],[Sub-Disc Code]])</f>
        <v>MG-PP-LN</v>
      </c>
    </row>
    <row r="186" spans="1:28" x14ac:dyDescent="0.25">
      <c r="M186" s="39" t="str">
        <f>_xlfn.TEXTJOIN("-",TRUE,Table7112[[#This Row],[Cat Code]],Table7112[[#This Row],[Discipline Code]],Table7112[[#This Row],[Sub-Disc Code]])</f>
        <v>MG-PP-TP</v>
      </c>
      <c r="N186" s="38">
        <v>179</v>
      </c>
      <c r="O186" s="37" t="s">
        <v>555</v>
      </c>
      <c r="P186" s="20" t="s">
        <v>141</v>
      </c>
      <c r="Q186" s="19" t="s">
        <v>32</v>
      </c>
      <c r="R186" s="19" t="str">
        <f>_xlfn.TEXTJOIN(" ",TRUE, Table7112[[#This Row],[Cat Code]],Table7112[[#This Row],[Work Package Cat]])</f>
        <v>MG Management</v>
      </c>
      <c r="S186" s="20" t="s">
        <v>226</v>
      </c>
      <c r="T186" s="36" t="str">
        <f>IF(Table7112[[#This Row],[Discipline Code]]="","",_xlfn.TEXTJOIN("-",TRUE, Table7112[[#This Row],[Cat Code]],Table7112[[#This Row],[Discipline Code]]))</f>
        <v>MG-PP</v>
      </c>
      <c r="U186" s="19" t="s">
        <v>43</v>
      </c>
      <c r="V186" s="19" t="str">
        <f>_xlfn.TEXTJOIN(" ",TRUE, Table7112[[#This Row],[Discipline Concat-Code]],Table7112[[#This Row],[Term]])</f>
        <v>MG-PP Property</v>
      </c>
      <c r="W186" s="20" t="s">
        <v>556</v>
      </c>
      <c r="X186" s="19" t="str">
        <f>IF(Table7112[[#This Row],[Sub-Disc Code]]="","",_xlfn.TEXTJOIN("-",TRUE, Table7112[[#This Row],[Discipline Concat-Code]],Table7112[[#This Row],[Sub-Disc Code]]))</f>
        <v>MG-PP-TP</v>
      </c>
      <c r="Y186" s="19" t="s">
        <v>557</v>
      </c>
      <c r="Z186" s="19" t="str">
        <f>_xlfn.TEXTJOIN(" ",TRUE, Table7112[[#This Row],[Sub-Disc Concatc Code]],Table7112[[#This Row],[Sub-Discipline_Description]])</f>
        <v>MG-PP-TP Transport Planning</v>
      </c>
      <c r="AA186" s="35" t="str">
        <f>_xlfn.TEXTJOIN(" | ",TRUE,Table7112[[#This Row],[Work Package Cat]],Table7112[[#This Row],[Term]],Table7112[[#This Row],[Sub-Discipline_Description]])</f>
        <v>Management | Property | Transport Planning</v>
      </c>
      <c r="AB186" s="22" t="str">
        <f>_xlfn.TEXTJOIN("-",TRUE,Table7112[[#This Row],[Cat Code]],Table7112[[#This Row],[Discipline Code]],Table7112[[#This Row],[Sub-Disc Code]])</f>
        <v>MG-PP-TP</v>
      </c>
    </row>
    <row r="187" spans="1:28" x14ac:dyDescent="0.25">
      <c r="M187" s="39" t="str">
        <f>_xlfn.TEXTJOIN("-",TRUE,Table7112[[#This Row],[Cat Code]],Table7112[[#This Row],[Discipline Code]],Table7112[[#This Row],[Sub-Disc Code]])</f>
        <v>MG-PP-VE</v>
      </c>
      <c r="N187" s="38">
        <v>180</v>
      </c>
      <c r="O187" s="37" t="s">
        <v>558</v>
      </c>
      <c r="P187" s="20" t="s">
        <v>141</v>
      </c>
      <c r="Q187" s="19" t="s">
        <v>32</v>
      </c>
      <c r="R187" s="19" t="str">
        <f>_xlfn.TEXTJOIN(" ",TRUE, Table7112[[#This Row],[Cat Code]],Table7112[[#This Row],[Work Package Cat]])</f>
        <v>MG Management</v>
      </c>
      <c r="S187" s="20" t="s">
        <v>226</v>
      </c>
      <c r="T187" s="36" t="str">
        <f>IF(Table7112[[#This Row],[Discipline Code]]="","",_xlfn.TEXTJOIN("-",TRUE, Table7112[[#This Row],[Cat Code]],Table7112[[#This Row],[Discipline Code]]))</f>
        <v>MG-PP</v>
      </c>
      <c r="U187" s="19" t="s">
        <v>43</v>
      </c>
      <c r="V187" s="19" t="str">
        <f>_xlfn.TEXTJOIN(" ",TRUE, Table7112[[#This Row],[Discipline Concat-Code]],Table7112[[#This Row],[Term]])</f>
        <v>MG-PP Property</v>
      </c>
      <c r="W187" s="20" t="s">
        <v>559</v>
      </c>
      <c r="X187" s="19" t="str">
        <f>IF(Table7112[[#This Row],[Sub-Disc Code]]="","",_xlfn.TEXTJOIN("-",TRUE, Table7112[[#This Row],[Discipline Concat-Code]],Table7112[[#This Row],[Sub-Disc Code]]))</f>
        <v>MG-PP-VE</v>
      </c>
      <c r="Y187" s="19" t="s">
        <v>560</v>
      </c>
      <c r="Z187" s="19" t="str">
        <f>_xlfn.TEXTJOIN(" ",TRUE, Table7112[[#This Row],[Sub-Disc Concatc Code]],Table7112[[#This Row],[Sub-Discipline_Description]])</f>
        <v>MG-PP-VE Clearance and Vesting</v>
      </c>
      <c r="AA187" s="35" t="str">
        <f>_xlfn.TEXTJOIN(" | ",TRUE,Table7112[[#This Row],[Work Package Cat]],Table7112[[#This Row],[Term]],Table7112[[#This Row],[Sub-Discipline_Description]])</f>
        <v>Management | Property | Clearance and Vesting</v>
      </c>
      <c r="AB187" s="22" t="str">
        <f>_xlfn.TEXTJOIN("-",TRUE,Table7112[[#This Row],[Cat Code]],Table7112[[#This Row],[Discipline Code]],Table7112[[#This Row],[Sub-Disc Code]])</f>
        <v>MG-PP-VE</v>
      </c>
    </row>
    <row r="188" spans="1:28" x14ac:dyDescent="0.25">
      <c r="M188" s="39" t="str">
        <f>_xlfn.TEXTJOIN("-",TRUE,Table7112[[#This Row],[Cat Code]],Table7112[[#This Row],[Discipline Code]],Table7112[[#This Row],[Sub-Disc Code]])</f>
        <v>MG-SF</v>
      </c>
      <c r="N188" s="38">
        <v>181</v>
      </c>
      <c r="O188" s="37" t="s">
        <v>561</v>
      </c>
      <c r="P188" s="20" t="s">
        <v>141</v>
      </c>
      <c r="Q188" s="19" t="s">
        <v>32</v>
      </c>
      <c r="R188" s="19" t="str">
        <f>_xlfn.TEXTJOIN(" ",TRUE, Table7112[[#This Row],[Cat Code]],Table7112[[#This Row],[Work Package Cat]])</f>
        <v>MG Management</v>
      </c>
      <c r="S188" s="20" t="s">
        <v>230</v>
      </c>
      <c r="T188" s="36" t="str">
        <f>IF(Table7112[[#This Row],[Discipline Code]]="","",_xlfn.TEXTJOIN("-",TRUE, Table7112[[#This Row],[Cat Code]],Table7112[[#This Row],[Discipline Code]]))</f>
        <v>MG-SF</v>
      </c>
      <c r="U188" s="19" t="s">
        <v>231</v>
      </c>
      <c r="V188" s="19" t="str">
        <f>_xlfn.TEXTJOIN(" ",TRUE, Table7112[[#This Row],[Discipline Concat-Code]],Table7112[[#This Row],[Term]])</f>
        <v>MG-SF Safety</v>
      </c>
      <c r="W188" s="20"/>
      <c r="X188" s="19" t="str">
        <f>IF(Table7112[[#This Row],[Sub-Disc Code]]="","",_xlfn.TEXTJOIN("-",TRUE, Table7112[[#This Row],[Discipline Concat-Code]],Table7112[[#This Row],[Sub-Disc Code]]))</f>
        <v/>
      </c>
      <c r="Y188" s="19"/>
      <c r="Z188" s="19" t="str">
        <f>_xlfn.TEXTJOIN(" ",TRUE, Table7112[[#This Row],[Sub-Disc Concatc Code]],Table7112[[#This Row],[Sub-Discipline_Description]])</f>
        <v/>
      </c>
      <c r="AA188" s="35" t="str">
        <f>_xlfn.TEXTJOIN(" | ",TRUE,Table7112[[#This Row],[Work Package Cat]],Table7112[[#This Row],[Term]],Table7112[[#This Row],[Sub-Discipline_Description]])</f>
        <v>Management | Safety</v>
      </c>
      <c r="AB188" s="22" t="str">
        <f>_xlfn.TEXTJOIN("-",TRUE,Table7112[[#This Row],[Cat Code]],Table7112[[#This Row],[Discipline Code]],Table7112[[#This Row],[Sub-Disc Code]])</f>
        <v>MG-SF</v>
      </c>
    </row>
    <row r="189" spans="1:28" x14ac:dyDescent="0.25">
      <c r="M189" s="39" t="str">
        <f>_xlfn.TEXTJOIN("-",TRUE,Table7112[[#This Row],[Cat Code]],Table7112[[#This Row],[Discipline Code]],Table7112[[#This Row],[Sub-Disc Code]])</f>
        <v>MG-SF-HD</v>
      </c>
      <c r="N189" s="38">
        <v>182</v>
      </c>
      <c r="O189" s="37" t="s">
        <v>562</v>
      </c>
      <c r="P189" s="20" t="s">
        <v>141</v>
      </c>
      <c r="Q189" s="19" t="s">
        <v>32</v>
      </c>
      <c r="R189" s="19" t="str">
        <f>_xlfn.TEXTJOIN(" ",TRUE, Table7112[[#This Row],[Cat Code]],Table7112[[#This Row],[Work Package Cat]])</f>
        <v>MG Management</v>
      </c>
      <c r="S189" s="20" t="s">
        <v>230</v>
      </c>
      <c r="T189" s="36" t="str">
        <f>IF(Table7112[[#This Row],[Discipline Code]]="","",_xlfn.TEXTJOIN("-",TRUE, Table7112[[#This Row],[Cat Code]],Table7112[[#This Row],[Discipline Code]]))</f>
        <v>MG-SF</v>
      </c>
      <c r="U189" s="19" t="s">
        <v>231</v>
      </c>
      <c r="V189" s="19" t="str">
        <f>_xlfn.TEXTJOIN(" ",TRUE, Table7112[[#This Row],[Discipline Concat-Code]],Table7112[[#This Row],[Term]])</f>
        <v>MG-SF Safety</v>
      </c>
      <c r="W189" s="20" t="s">
        <v>563</v>
      </c>
      <c r="X189" s="19" t="str">
        <f>IF(Table7112[[#This Row],[Sub-Disc Code]]="","",_xlfn.TEXTJOIN("-",TRUE, Table7112[[#This Row],[Discipline Concat-Code]],Table7112[[#This Row],[Sub-Disc Code]]))</f>
        <v>MG-SF-HD</v>
      </c>
      <c r="Y189" s="19" t="s">
        <v>564</v>
      </c>
      <c r="Z189" s="19" t="str">
        <f>_xlfn.TEXTJOIN(" ",TRUE, Table7112[[#This Row],[Sub-Disc Concatc Code]],Table7112[[#This Row],[Sub-Discipline_Description]])</f>
        <v>MG-SF-HD Hoarding</v>
      </c>
      <c r="AA189" s="35" t="str">
        <f>_xlfn.TEXTJOIN(" | ",TRUE,Table7112[[#This Row],[Work Package Cat]],Table7112[[#This Row],[Term]],Table7112[[#This Row],[Sub-Discipline_Description]])</f>
        <v>Management | Safety | Hoarding</v>
      </c>
      <c r="AB189" s="22" t="str">
        <f>_xlfn.TEXTJOIN("-",TRUE,Table7112[[#This Row],[Cat Code]],Table7112[[#This Row],[Discipline Code]],Table7112[[#This Row],[Sub-Disc Code]])</f>
        <v>MG-SF-HD</v>
      </c>
    </row>
    <row r="190" spans="1:28" x14ac:dyDescent="0.25">
      <c r="M190" s="39" t="str">
        <f>_xlfn.TEXTJOIN("-",TRUE,Table7112[[#This Row],[Cat Code]],Table7112[[#This Row],[Discipline Code]],Table7112[[#This Row],[Sub-Disc Code]])</f>
        <v>MG-SF-HS</v>
      </c>
      <c r="N190" s="38">
        <v>183</v>
      </c>
      <c r="O190" s="37" t="s">
        <v>565</v>
      </c>
      <c r="P190" s="20" t="s">
        <v>141</v>
      </c>
      <c r="Q190" s="19" t="s">
        <v>32</v>
      </c>
      <c r="R190" s="19" t="str">
        <f>_xlfn.TEXTJOIN(" ",TRUE, Table7112[[#This Row],[Cat Code]],Table7112[[#This Row],[Work Package Cat]])</f>
        <v>MG Management</v>
      </c>
      <c r="S190" s="20" t="s">
        <v>230</v>
      </c>
      <c r="T190" s="36" t="str">
        <f>IF(Table7112[[#This Row],[Discipline Code]]="","",_xlfn.TEXTJOIN("-",TRUE, Table7112[[#This Row],[Cat Code]],Table7112[[#This Row],[Discipline Code]]))</f>
        <v>MG-SF</v>
      </c>
      <c r="U190" s="19" t="s">
        <v>231</v>
      </c>
      <c r="V190" s="19" t="str">
        <f>_xlfn.TEXTJOIN(" ",TRUE, Table7112[[#This Row],[Discipline Concat-Code]],Table7112[[#This Row],[Term]])</f>
        <v>MG-SF Safety</v>
      </c>
      <c r="W190" s="20" t="s">
        <v>566</v>
      </c>
      <c r="X190" s="19" t="str">
        <f>IF(Table7112[[#This Row],[Sub-Disc Code]]="","",_xlfn.TEXTJOIN("-",TRUE, Table7112[[#This Row],[Discipline Concat-Code]],Table7112[[#This Row],[Sub-Disc Code]]))</f>
        <v>MG-SF-HS</v>
      </c>
      <c r="Y190" s="19" t="s">
        <v>567</v>
      </c>
      <c r="Z190" s="19" t="str">
        <f>_xlfn.TEXTJOIN(" ",TRUE, Table7112[[#This Row],[Sub-Disc Concatc Code]],Table7112[[#This Row],[Sub-Discipline_Description]])</f>
        <v>MG-SF-HS Health &amp; Safety</v>
      </c>
      <c r="AA190" s="35" t="str">
        <f>_xlfn.TEXTJOIN(" | ",TRUE,Table7112[[#This Row],[Work Package Cat]],Table7112[[#This Row],[Term]],Table7112[[#This Row],[Sub-Discipline_Description]])</f>
        <v>Management | Safety | Health &amp; Safety</v>
      </c>
      <c r="AB190" s="22" t="str">
        <f>_xlfn.TEXTJOIN("-",TRUE,Table7112[[#This Row],[Cat Code]],Table7112[[#This Row],[Discipline Code]],Table7112[[#This Row],[Sub-Disc Code]])</f>
        <v>MG-SF-HS</v>
      </c>
    </row>
    <row r="191" spans="1:28" x14ac:dyDescent="0.25">
      <c r="M191" s="39" t="str">
        <f>_xlfn.TEXTJOIN("-",TRUE,Table7112[[#This Row],[Cat Code]],Table7112[[#This Row],[Discipline Code]],Table7112[[#This Row],[Sub-Disc Code]])</f>
        <v>MG-SF-RA</v>
      </c>
      <c r="N191" s="38">
        <v>184</v>
      </c>
      <c r="O191" s="37" t="s">
        <v>568</v>
      </c>
      <c r="P191" s="20" t="s">
        <v>141</v>
      </c>
      <c r="Q191" s="19" t="s">
        <v>32</v>
      </c>
      <c r="R191" s="19" t="str">
        <f>_xlfn.TEXTJOIN(" ",TRUE, Table7112[[#This Row],[Cat Code]],Table7112[[#This Row],[Work Package Cat]])</f>
        <v>MG Management</v>
      </c>
      <c r="S191" s="20" t="s">
        <v>230</v>
      </c>
      <c r="T191" s="36" t="str">
        <f>IF(Table7112[[#This Row],[Discipline Code]]="","",_xlfn.TEXTJOIN("-",TRUE, Table7112[[#This Row],[Cat Code]],Table7112[[#This Row],[Discipline Code]]))</f>
        <v>MG-SF</v>
      </c>
      <c r="U191" s="19" t="s">
        <v>231</v>
      </c>
      <c r="V191" s="19" t="str">
        <f>_xlfn.TEXTJOIN(" ",TRUE, Table7112[[#This Row],[Discipline Concat-Code]],Table7112[[#This Row],[Term]])</f>
        <v>MG-SF Safety</v>
      </c>
      <c r="W191" s="20" t="s">
        <v>569</v>
      </c>
      <c r="X191" s="19" t="str">
        <f>IF(Table7112[[#This Row],[Sub-Disc Code]]="","",_xlfn.TEXTJOIN("-",TRUE, Table7112[[#This Row],[Discipline Concat-Code]],Table7112[[#This Row],[Sub-Disc Code]]))</f>
        <v>MG-SF-RA</v>
      </c>
      <c r="Y191" s="19" t="s">
        <v>570</v>
      </c>
      <c r="Z191" s="19" t="str">
        <f>_xlfn.TEXTJOIN(" ",TRUE, Table7112[[#This Row],[Sub-Disc Concatc Code]],Table7112[[#This Row],[Sub-Discipline_Description]])</f>
        <v>MG-SF-RA Rail Safety Accreditation</v>
      </c>
      <c r="AA191" s="35" t="str">
        <f>_xlfn.TEXTJOIN(" | ",TRUE,Table7112[[#This Row],[Work Package Cat]],Table7112[[#This Row],[Term]],Table7112[[#This Row],[Sub-Discipline_Description]])</f>
        <v>Management | Safety | Rail Safety Accreditation</v>
      </c>
      <c r="AB191" s="22" t="str">
        <f>_xlfn.TEXTJOIN("-",TRUE,Table7112[[#This Row],[Cat Code]],Table7112[[#This Row],[Discipline Code]],Table7112[[#This Row],[Sub-Disc Code]])</f>
        <v>MG-SF-RA</v>
      </c>
    </row>
    <row r="192" spans="1:28" x14ac:dyDescent="0.25">
      <c r="M192" s="39" t="str">
        <f>_xlfn.TEXTJOIN("-",TRUE,Table7112[[#This Row],[Cat Code]],Table7112[[#This Row],[Discipline Code]],Table7112[[#This Row],[Sub-Disc Code]])</f>
        <v>MG-SF-SC</v>
      </c>
      <c r="N192" s="38">
        <v>185</v>
      </c>
      <c r="O192" s="37" t="s">
        <v>571</v>
      </c>
      <c r="P192" s="20" t="s">
        <v>141</v>
      </c>
      <c r="Q192" s="19" t="s">
        <v>32</v>
      </c>
      <c r="R192" s="19" t="str">
        <f>_xlfn.TEXTJOIN(" ",TRUE, Table7112[[#This Row],[Cat Code]],Table7112[[#This Row],[Work Package Cat]])</f>
        <v>MG Management</v>
      </c>
      <c r="S192" s="20" t="s">
        <v>230</v>
      </c>
      <c r="T192" s="36" t="str">
        <f>IF(Table7112[[#This Row],[Discipline Code]]="","",_xlfn.TEXTJOIN("-",TRUE, Table7112[[#This Row],[Cat Code]],Table7112[[#This Row],[Discipline Code]]))</f>
        <v>MG-SF</v>
      </c>
      <c r="U192" s="19" t="s">
        <v>231</v>
      </c>
      <c r="V192" s="19" t="str">
        <f>_xlfn.TEXTJOIN(" ",TRUE, Table7112[[#This Row],[Discipline Concat-Code]],Table7112[[#This Row],[Term]])</f>
        <v>MG-SF Safety</v>
      </c>
      <c r="W192" s="20" t="s">
        <v>572</v>
      </c>
      <c r="X192" s="19" t="str">
        <f>IF(Table7112[[#This Row],[Sub-Disc Code]]="","",_xlfn.TEXTJOIN("-",TRUE, Table7112[[#This Row],[Discipline Concat-Code]],Table7112[[#This Row],[Sub-Disc Code]]))</f>
        <v>MG-SF-SC</v>
      </c>
      <c r="Y192" s="19" t="s">
        <v>573</v>
      </c>
      <c r="Z192" s="19" t="str">
        <f>_xlfn.TEXTJOIN(" ",TRUE, Table7112[[#This Row],[Sub-Disc Concatc Code]],Table7112[[#This Row],[Sub-Discipline_Description]])</f>
        <v>MG-SF-SC Security</v>
      </c>
      <c r="AA192" s="35" t="str">
        <f>_xlfn.TEXTJOIN(" | ",TRUE,Table7112[[#This Row],[Work Package Cat]],Table7112[[#This Row],[Term]],Table7112[[#This Row],[Sub-Discipline_Description]])</f>
        <v>Management | Safety | Security</v>
      </c>
      <c r="AB192" s="22" t="str">
        <f>_xlfn.TEXTJOIN("-",TRUE,Table7112[[#This Row],[Cat Code]],Table7112[[#This Row],[Discipline Code]],Table7112[[#This Row],[Sub-Disc Code]])</f>
        <v>MG-SF-SC</v>
      </c>
    </row>
    <row r="193" spans="13:28" x14ac:dyDescent="0.25">
      <c r="M193" s="39" t="str">
        <f>_xlfn.TEXTJOIN("-",TRUE,Table7112[[#This Row],[Cat Code]],Table7112[[#This Row],[Discipline Code]],Table7112[[#This Row],[Sub-Disc Code]])</f>
        <v>MG-SF-TF</v>
      </c>
      <c r="N193" s="38">
        <v>186</v>
      </c>
      <c r="O193" s="37" t="s">
        <v>574</v>
      </c>
      <c r="P193" s="20" t="s">
        <v>141</v>
      </c>
      <c r="Q193" s="19" t="s">
        <v>32</v>
      </c>
      <c r="R193" s="19" t="str">
        <f>_xlfn.TEXTJOIN(" ",TRUE, Table7112[[#This Row],[Cat Code]],Table7112[[#This Row],[Work Package Cat]])</f>
        <v>MG Management</v>
      </c>
      <c r="S193" s="20" t="s">
        <v>230</v>
      </c>
      <c r="T193" s="36" t="str">
        <f>IF(Table7112[[#This Row],[Discipline Code]]="","",_xlfn.TEXTJOIN("-",TRUE, Table7112[[#This Row],[Cat Code]],Table7112[[#This Row],[Discipline Code]]))</f>
        <v>MG-SF</v>
      </c>
      <c r="U193" s="19" t="s">
        <v>231</v>
      </c>
      <c r="V193" s="19" t="str">
        <f>_xlfn.TEXTJOIN(" ",TRUE, Table7112[[#This Row],[Discipline Concat-Code]],Table7112[[#This Row],[Term]])</f>
        <v>MG-SF Safety</v>
      </c>
      <c r="W193" s="20" t="s">
        <v>575</v>
      </c>
      <c r="X193" s="19" t="str">
        <f>IF(Table7112[[#This Row],[Sub-Disc Code]]="","",_xlfn.TEXTJOIN("-",TRUE, Table7112[[#This Row],[Discipline Concat-Code]],Table7112[[#This Row],[Sub-Disc Code]]))</f>
        <v>MG-SF-TF</v>
      </c>
      <c r="Y193" s="19" t="s">
        <v>576</v>
      </c>
      <c r="Z193" s="19" t="str">
        <f>_xlfn.TEXTJOIN(" ",TRUE, Table7112[[#This Row],[Sub-Disc Concatc Code]],Table7112[[#This Row],[Sub-Discipline_Description]])</f>
        <v>MG-SF-TF Traffic Management</v>
      </c>
      <c r="AA193" s="35" t="str">
        <f>_xlfn.TEXTJOIN(" | ",TRUE,Table7112[[#This Row],[Work Package Cat]],Table7112[[#This Row],[Term]],Table7112[[#This Row],[Sub-Discipline_Description]])</f>
        <v>Management | Safety | Traffic Management</v>
      </c>
      <c r="AB193" s="22" t="str">
        <f>_xlfn.TEXTJOIN("-",TRUE,Table7112[[#This Row],[Cat Code]],Table7112[[#This Row],[Discipline Code]],Table7112[[#This Row],[Sub-Disc Code]])</f>
        <v>MG-SF-TF</v>
      </c>
    </row>
    <row r="194" spans="13:28" x14ac:dyDescent="0.25">
      <c r="M194" s="39" t="str">
        <f>_xlfn.TEXTJOIN("-",TRUE,Table7112[[#This Row],[Cat Code]],Table7112[[#This Row],[Discipline Code]],Table7112[[#This Row],[Sub-Disc Code]])</f>
        <v>MG-SN</v>
      </c>
      <c r="N194" s="38">
        <v>187</v>
      </c>
      <c r="O194" s="37" t="s">
        <v>578</v>
      </c>
      <c r="P194" s="20" t="s">
        <v>141</v>
      </c>
      <c r="Q194" s="19" t="s">
        <v>32</v>
      </c>
      <c r="R194" s="19" t="str">
        <f>_xlfn.TEXTJOIN(" ",TRUE, Table7112[[#This Row],[Cat Code]],Table7112[[#This Row],[Work Package Cat]])</f>
        <v>MG Management</v>
      </c>
      <c r="S194" s="20" t="s">
        <v>235</v>
      </c>
      <c r="T194" s="36" t="str">
        <f>IF(Table7112[[#This Row],[Discipline Code]]="","",_xlfn.TEXTJOIN("-",TRUE, Table7112[[#This Row],[Cat Code]],Table7112[[#This Row],[Discipline Code]]))</f>
        <v>MG-SN</v>
      </c>
      <c r="U194" s="19" t="s">
        <v>236</v>
      </c>
      <c r="V194" s="19" t="str">
        <f>_xlfn.TEXTJOIN(" ",TRUE, Table7112[[#This Row],[Discipline Concat-Code]],Table7112[[#This Row],[Term]])</f>
        <v>MG-SN System Engineering</v>
      </c>
      <c r="W194" s="20"/>
      <c r="X194" s="19" t="str">
        <f>IF(Table7112[[#This Row],[Sub-Disc Code]]="","",_xlfn.TEXTJOIN("-",TRUE, Table7112[[#This Row],[Discipline Concat-Code]],Table7112[[#This Row],[Sub-Disc Code]]))</f>
        <v/>
      </c>
      <c r="Y194" s="19"/>
      <c r="Z194" s="19" t="str">
        <f>_xlfn.TEXTJOIN(" ",TRUE, Table7112[[#This Row],[Sub-Disc Concatc Code]],Table7112[[#This Row],[Sub-Discipline_Description]])</f>
        <v/>
      </c>
      <c r="AA194" s="35" t="str">
        <f>_xlfn.TEXTJOIN(" | ",TRUE,Table7112[[#This Row],[Work Package Cat]],Table7112[[#This Row],[Term]],Table7112[[#This Row],[Sub-Discipline_Description]])</f>
        <v>Management | System Engineering</v>
      </c>
      <c r="AB194" s="22" t="str">
        <f>_xlfn.TEXTJOIN("-",TRUE,Table7112[[#This Row],[Cat Code]],Table7112[[#This Row],[Discipline Code]],Table7112[[#This Row],[Sub-Disc Code]])</f>
        <v>MG-SN</v>
      </c>
    </row>
    <row r="195" spans="13:28" x14ac:dyDescent="0.25">
      <c r="M195" s="39" t="str">
        <f>_xlfn.TEXTJOIN("-",TRUE,Table7112[[#This Row],[Cat Code]],Table7112[[#This Row],[Discipline Code]],Table7112[[#This Row],[Sub-Disc Code]])</f>
        <v>MG-SN-CF</v>
      </c>
      <c r="N195" s="38">
        <v>188</v>
      </c>
      <c r="O195" s="37" t="s">
        <v>580</v>
      </c>
      <c r="P195" s="20" t="s">
        <v>141</v>
      </c>
      <c r="Q195" s="19" t="s">
        <v>32</v>
      </c>
      <c r="R195" s="19" t="str">
        <f>_xlfn.TEXTJOIN(" ",TRUE, Table7112[[#This Row],[Cat Code]],Table7112[[#This Row],[Work Package Cat]])</f>
        <v>MG Management</v>
      </c>
      <c r="S195" s="20" t="s">
        <v>235</v>
      </c>
      <c r="T195" s="36" t="str">
        <f>IF(Table7112[[#This Row],[Discipline Code]]="","",_xlfn.TEXTJOIN("-",TRUE, Table7112[[#This Row],[Cat Code]],Table7112[[#This Row],[Discipline Code]]))</f>
        <v>MG-SN</v>
      </c>
      <c r="U195" s="19" t="s">
        <v>236</v>
      </c>
      <c r="V195" s="19" t="str">
        <f>_xlfn.TEXTJOIN(" ",TRUE, Table7112[[#This Row],[Discipline Concat-Code]],Table7112[[#This Row],[Term]])</f>
        <v>MG-SN System Engineering</v>
      </c>
      <c r="W195" s="20" t="s">
        <v>581</v>
      </c>
      <c r="X195" s="19" t="str">
        <f>IF(Table7112[[#This Row],[Sub-Disc Code]]="","",_xlfn.TEXTJOIN("-",TRUE, Table7112[[#This Row],[Discipline Concat-Code]],Table7112[[#This Row],[Sub-Disc Code]]))</f>
        <v>MG-SN-CF</v>
      </c>
      <c r="Y195" s="19" t="s">
        <v>582</v>
      </c>
      <c r="Z195" s="19" t="str">
        <f>_xlfn.TEXTJOIN(" ",TRUE, Table7112[[#This Row],[Sub-Disc Concatc Code]],Table7112[[#This Row],[Sub-Discipline_Description]])</f>
        <v>MG-SN-CF Configuration Management</v>
      </c>
      <c r="AA195" s="35" t="str">
        <f>_xlfn.TEXTJOIN(" | ",TRUE,Table7112[[#This Row],[Work Package Cat]],Table7112[[#This Row],[Term]],Table7112[[#This Row],[Sub-Discipline_Description]])</f>
        <v>Management | System Engineering | Configuration Management</v>
      </c>
      <c r="AB195" s="22" t="str">
        <f>_xlfn.TEXTJOIN("-",TRUE,Table7112[[#This Row],[Cat Code]],Table7112[[#This Row],[Discipline Code]],Table7112[[#This Row],[Sub-Disc Code]])</f>
        <v>MG-SN-CF</v>
      </c>
    </row>
    <row r="196" spans="13:28" x14ac:dyDescent="0.25">
      <c r="M196" s="39" t="str">
        <f>_xlfn.TEXTJOIN("-",TRUE,Table7112[[#This Row],[Cat Code]],Table7112[[#This Row],[Discipline Code]],Table7112[[#This Row],[Sub-Disc Code]])</f>
        <v>MG-SN-RQ</v>
      </c>
      <c r="N196" s="38">
        <v>189</v>
      </c>
      <c r="O196" s="37" t="s">
        <v>583</v>
      </c>
      <c r="P196" s="20" t="s">
        <v>141</v>
      </c>
      <c r="Q196" s="19" t="s">
        <v>32</v>
      </c>
      <c r="R196" s="19" t="str">
        <f>_xlfn.TEXTJOIN(" ",TRUE, Table7112[[#This Row],[Cat Code]],Table7112[[#This Row],[Work Package Cat]])</f>
        <v>MG Management</v>
      </c>
      <c r="S196" s="20" t="s">
        <v>235</v>
      </c>
      <c r="T196" s="36" t="str">
        <f>IF(Table7112[[#This Row],[Discipline Code]]="","",_xlfn.TEXTJOIN("-",TRUE, Table7112[[#This Row],[Cat Code]],Table7112[[#This Row],[Discipline Code]]))</f>
        <v>MG-SN</v>
      </c>
      <c r="U196" s="19" t="s">
        <v>236</v>
      </c>
      <c r="V196" s="19" t="str">
        <f>_xlfn.TEXTJOIN(" ",TRUE, Table7112[[#This Row],[Discipline Concat-Code]],Table7112[[#This Row],[Term]])</f>
        <v>MG-SN System Engineering</v>
      </c>
      <c r="W196" s="20" t="s">
        <v>584</v>
      </c>
      <c r="X196" s="19" t="str">
        <f>IF(Table7112[[#This Row],[Sub-Disc Code]]="","",_xlfn.TEXTJOIN("-",TRUE, Table7112[[#This Row],[Discipline Concat-Code]],Table7112[[#This Row],[Sub-Disc Code]]))</f>
        <v>MG-SN-RQ</v>
      </c>
      <c r="Y196" s="19" t="s">
        <v>585</v>
      </c>
      <c r="Z196" s="19" t="str">
        <f>_xlfn.TEXTJOIN(" ",TRUE, Table7112[[#This Row],[Sub-Disc Concatc Code]],Table7112[[#This Row],[Sub-Discipline_Description]])</f>
        <v>MG-SN-RQ Requirements Management</v>
      </c>
      <c r="AA196" s="35" t="str">
        <f>_xlfn.TEXTJOIN(" | ",TRUE,Table7112[[#This Row],[Work Package Cat]],Table7112[[#This Row],[Term]],Table7112[[#This Row],[Sub-Discipline_Description]])</f>
        <v>Management | System Engineering | Requirements Management</v>
      </c>
      <c r="AB196" s="22" t="str">
        <f>_xlfn.TEXTJOIN("-",TRUE,Table7112[[#This Row],[Cat Code]],Table7112[[#This Row],[Discipline Code]],Table7112[[#This Row],[Sub-Disc Code]])</f>
        <v>MG-SN-RQ</v>
      </c>
    </row>
    <row r="197" spans="13:28" x14ac:dyDescent="0.25">
      <c r="M197" s="39" t="str">
        <f>_xlfn.TEXTJOIN("-",TRUE,Table7112[[#This Row],[Cat Code]],Table7112[[#This Row],[Discipline Code]],Table7112[[#This Row],[Sub-Disc Code]])</f>
        <v>MG-SN-SI</v>
      </c>
      <c r="N197" s="38">
        <v>190</v>
      </c>
      <c r="O197" s="37" t="s">
        <v>586</v>
      </c>
      <c r="P197" s="20" t="s">
        <v>141</v>
      </c>
      <c r="Q197" s="19" t="s">
        <v>32</v>
      </c>
      <c r="R197" s="19" t="str">
        <f>_xlfn.TEXTJOIN(" ",TRUE, Table7112[[#This Row],[Cat Code]],Table7112[[#This Row],[Work Package Cat]])</f>
        <v>MG Management</v>
      </c>
      <c r="S197" s="20" t="s">
        <v>235</v>
      </c>
      <c r="T197" s="36" t="str">
        <f>IF(Table7112[[#This Row],[Discipline Code]]="","",_xlfn.TEXTJOIN("-",TRUE, Table7112[[#This Row],[Cat Code]],Table7112[[#This Row],[Discipline Code]]))</f>
        <v>MG-SN</v>
      </c>
      <c r="U197" s="19" t="s">
        <v>236</v>
      </c>
      <c r="V197" s="19" t="str">
        <f>_xlfn.TEXTJOIN(" ",TRUE, Table7112[[#This Row],[Discipline Concat-Code]],Table7112[[#This Row],[Term]])</f>
        <v>MG-SN System Engineering</v>
      </c>
      <c r="W197" s="20" t="s">
        <v>587</v>
      </c>
      <c r="X197" s="19" t="str">
        <f>IF(Table7112[[#This Row],[Sub-Disc Code]]="","",_xlfn.TEXTJOIN("-",TRUE, Table7112[[#This Row],[Discipline Concat-Code]],Table7112[[#This Row],[Sub-Disc Code]]))</f>
        <v>MG-SN-SI</v>
      </c>
      <c r="Y197" s="19" t="s">
        <v>588</v>
      </c>
      <c r="Z197" s="19" t="str">
        <f>_xlfn.TEXTJOIN(" ",TRUE, Table7112[[#This Row],[Sub-Disc Concatc Code]],Table7112[[#This Row],[Sub-Discipline_Description]])</f>
        <v>MG-SN-SI System Integration</v>
      </c>
      <c r="AA197" s="35" t="str">
        <f>_xlfn.TEXTJOIN(" | ",TRUE,Table7112[[#This Row],[Work Package Cat]],Table7112[[#This Row],[Term]],Table7112[[#This Row],[Sub-Discipline_Description]])</f>
        <v>Management | System Engineering | System Integration</v>
      </c>
      <c r="AB197" s="22" t="str">
        <f>_xlfn.TEXTJOIN("-",TRUE,Table7112[[#This Row],[Cat Code]],Table7112[[#This Row],[Discipline Code]],Table7112[[#This Row],[Sub-Disc Code]])</f>
        <v>MG-SN-SI</v>
      </c>
    </row>
  </sheetData>
  <phoneticPr fontId="10" type="noConversion"/>
  <pageMargins left="0.7" right="0.7" top="0.75" bottom="0.75" header="0.3" footer="0.3"/>
  <pageSetup paperSize="9" orientation="portrait" horizontalDpi="300" verticalDpi="300" r:id="rId1"/>
  <headerFooter>
    <oddFooter>&amp;L_x000D_&amp;1#&amp;"Calibri"&amp;10&amp;K000000 Sensitive</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B81C8-8290-49BF-9474-795550A11BE3}">
  <sheetPr>
    <tabColor theme="0"/>
  </sheetPr>
  <dimension ref="A1:A2"/>
  <sheetViews>
    <sheetView zoomScaleNormal="100" workbookViewId="0">
      <selection activeCell="A12" sqref="A12"/>
    </sheetView>
  </sheetViews>
  <sheetFormatPr defaultRowHeight="15" x14ac:dyDescent="0.25"/>
  <cols>
    <col min="1" max="1" width="35.28515625" customWidth="1"/>
    <col min="2" max="2" width="52.28515625" customWidth="1"/>
    <col min="3" max="3" width="53.42578125" customWidth="1"/>
    <col min="4" max="4" width="98.85546875" customWidth="1"/>
  </cols>
  <sheetData>
    <row r="1" spans="1:1" x14ac:dyDescent="0.25">
      <c r="A1" s="2" t="s">
        <v>110</v>
      </c>
    </row>
    <row r="2" spans="1:1" x14ac:dyDescent="0.25">
      <c r="A2" s="1" t="s">
        <v>777</v>
      </c>
    </row>
  </sheetData>
  <pageMargins left="0.7" right="0.7" top="0.75" bottom="0.75" header="0.3" footer="0.3"/>
  <headerFooter>
    <oddFooter>&amp;L_x000D_&amp;1#&amp;"Calibri"&amp;10&amp;K000000 Sensitive</oddFooter>
  </headerFooter>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B4E2C-BF49-4DB0-8274-190A1DDEEBCA}">
  <sheetPr>
    <tabColor rgb="FFA50021"/>
    <pageSetUpPr fitToPage="1"/>
  </sheetPr>
  <dimension ref="A1:G38"/>
  <sheetViews>
    <sheetView topLeftCell="A6" zoomScaleNormal="100" workbookViewId="0">
      <selection activeCell="F34" sqref="F34"/>
    </sheetView>
  </sheetViews>
  <sheetFormatPr defaultRowHeight="15" x14ac:dyDescent="0.25"/>
  <cols>
    <col min="1" max="1" width="41.28515625" customWidth="1"/>
    <col min="2" max="2" width="50" style="89" customWidth="1"/>
    <col min="3" max="3" width="28" customWidth="1"/>
    <col min="4" max="4" width="50.7109375" bestFit="1" customWidth="1"/>
    <col min="6" max="6" width="37.28515625" bestFit="1" customWidth="1"/>
    <col min="7" max="7" width="96.28515625" bestFit="1" customWidth="1"/>
  </cols>
  <sheetData>
    <row r="1" spans="1:7" x14ac:dyDescent="0.25">
      <c r="A1" s="2" t="s">
        <v>110</v>
      </c>
      <c r="B1"/>
    </row>
    <row r="2" spans="1:7" x14ac:dyDescent="0.25">
      <c r="A2" s="78" t="s">
        <v>827</v>
      </c>
      <c r="B2" s="94" t="s">
        <v>931</v>
      </c>
    </row>
    <row r="4" spans="1:7" ht="28.9" customHeight="1" x14ac:dyDescent="0.25">
      <c r="A4" s="4" t="s">
        <v>829</v>
      </c>
      <c r="B4" s="4" t="s">
        <v>130</v>
      </c>
      <c r="C4" s="4" t="s">
        <v>830</v>
      </c>
      <c r="D4" s="4" t="s">
        <v>831</v>
      </c>
      <c r="F4" s="4" t="s">
        <v>829</v>
      </c>
      <c r="G4" s="4" t="s">
        <v>130</v>
      </c>
    </row>
    <row r="5" spans="1:7" ht="30" x14ac:dyDescent="0.25">
      <c r="A5" s="74" t="s">
        <v>932</v>
      </c>
      <c r="B5" s="74" t="s">
        <v>804</v>
      </c>
      <c r="C5" s="95"/>
      <c r="D5" s="95"/>
      <c r="F5" s="74" t="s">
        <v>933</v>
      </c>
      <c r="G5" s="96"/>
    </row>
    <row r="6" spans="1:7" ht="45" x14ac:dyDescent="0.25">
      <c r="A6" s="97" t="s">
        <v>805</v>
      </c>
      <c r="B6" s="98" t="s">
        <v>806</v>
      </c>
      <c r="C6" s="98" t="s">
        <v>921</v>
      </c>
      <c r="D6" s="96"/>
      <c r="F6" s="10" t="s">
        <v>934</v>
      </c>
      <c r="G6" s="10" t="s">
        <v>935</v>
      </c>
    </row>
    <row r="7" spans="1:7" x14ac:dyDescent="0.25">
      <c r="A7" s="71" t="s">
        <v>936</v>
      </c>
      <c r="B7" s="89" t="s">
        <v>937</v>
      </c>
      <c r="C7" s="74" t="s">
        <v>933</v>
      </c>
      <c r="D7" s="71"/>
      <c r="F7" s="10" t="s">
        <v>938</v>
      </c>
      <c r="G7" s="10" t="s">
        <v>939</v>
      </c>
    </row>
    <row r="8" spans="1:7" x14ac:dyDescent="0.25">
      <c r="A8" s="71" t="s">
        <v>940</v>
      </c>
      <c r="B8" s="10" t="s">
        <v>941</v>
      </c>
      <c r="C8" s="74" t="s">
        <v>942</v>
      </c>
      <c r="D8" s="22"/>
      <c r="F8" s="10" t="s">
        <v>943</v>
      </c>
      <c r="G8" s="10" t="s">
        <v>944</v>
      </c>
    </row>
    <row r="9" spans="1:7" x14ac:dyDescent="0.25">
      <c r="A9" s="71" t="s">
        <v>945</v>
      </c>
      <c r="B9" s="10" t="s">
        <v>946</v>
      </c>
      <c r="C9" s="74" t="s">
        <v>947</v>
      </c>
      <c r="D9" s="71"/>
      <c r="F9" s="10" t="s">
        <v>948</v>
      </c>
      <c r="G9" s="10" t="s">
        <v>949</v>
      </c>
    </row>
    <row r="10" spans="1:7" x14ac:dyDescent="0.25">
      <c r="A10" s="22"/>
      <c r="B10" s="88"/>
      <c r="C10" s="22"/>
      <c r="D10" s="22"/>
      <c r="F10" s="10" t="s">
        <v>950</v>
      </c>
      <c r="G10" s="10" t="s">
        <v>951</v>
      </c>
    </row>
    <row r="11" spans="1:7" ht="30" x14ac:dyDescent="0.25">
      <c r="A11" s="97" t="s">
        <v>807</v>
      </c>
      <c r="B11" s="98" t="s">
        <v>808</v>
      </c>
      <c r="C11" s="98" t="s">
        <v>952</v>
      </c>
      <c r="D11" s="96"/>
      <c r="F11" s="10" t="s">
        <v>953</v>
      </c>
      <c r="G11" s="10" t="s">
        <v>954</v>
      </c>
    </row>
    <row r="12" spans="1:7" x14ac:dyDescent="0.25">
      <c r="A12" s="22" t="s">
        <v>955</v>
      </c>
      <c r="B12" s="88"/>
      <c r="C12" s="71" t="s">
        <v>855</v>
      </c>
      <c r="D12" s="22"/>
      <c r="F12" s="10" t="s">
        <v>956</v>
      </c>
      <c r="G12" s="10" t="s">
        <v>957</v>
      </c>
    </row>
    <row r="13" spans="1:7" x14ac:dyDescent="0.25">
      <c r="A13" s="22" t="s">
        <v>958</v>
      </c>
      <c r="B13" s="88"/>
      <c r="C13" s="71" t="s">
        <v>855</v>
      </c>
      <c r="D13" s="22"/>
      <c r="F13" s="10" t="s">
        <v>959</v>
      </c>
      <c r="G13" s="10" t="s">
        <v>960</v>
      </c>
    </row>
    <row r="14" spans="1:7" x14ac:dyDescent="0.25">
      <c r="A14" s="22" t="s">
        <v>961</v>
      </c>
      <c r="B14" s="88"/>
      <c r="C14" s="71" t="s">
        <v>855</v>
      </c>
      <c r="D14" s="22"/>
      <c r="F14" s="10" t="s">
        <v>962</v>
      </c>
      <c r="G14" s="10" t="s">
        <v>963</v>
      </c>
    </row>
    <row r="15" spans="1:7" x14ac:dyDescent="0.25">
      <c r="A15" s="22"/>
      <c r="B15" s="88"/>
      <c r="C15" s="22"/>
      <c r="D15" s="22"/>
      <c r="F15" s="10" t="s">
        <v>964</v>
      </c>
      <c r="G15" s="10" t="s">
        <v>965</v>
      </c>
    </row>
    <row r="16" spans="1:7" x14ac:dyDescent="0.25">
      <c r="A16" s="97" t="s">
        <v>966</v>
      </c>
      <c r="B16" s="98"/>
      <c r="C16" s="98"/>
      <c r="D16" s="96"/>
      <c r="F16" s="10" t="s">
        <v>967</v>
      </c>
      <c r="G16" s="10" t="s">
        <v>968</v>
      </c>
    </row>
    <row r="17" spans="1:7" x14ac:dyDescent="0.25">
      <c r="A17" s="22" t="s">
        <v>969</v>
      </c>
      <c r="B17" s="88" t="s">
        <v>970</v>
      </c>
      <c r="C17" s="71"/>
      <c r="D17" s="22"/>
      <c r="F17" s="10" t="s">
        <v>971</v>
      </c>
      <c r="G17" s="10" t="s">
        <v>972</v>
      </c>
    </row>
    <row r="18" spans="1:7" x14ac:dyDescent="0.25">
      <c r="A18" s="22"/>
      <c r="B18" s="22"/>
      <c r="C18" s="22"/>
      <c r="D18" s="22"/>
      <c r="F18" s="10" t="s">
        <v>973</v>
      </c>
      <c r="G18" s="10" t="s">
        <v>974</v>
      </c>
    </row>
    <row r="19" spans="1:7" x14ac:dyDescent="0.25">
      <c r="A19" s="22"/>
      <c r="B19" s="88"/>
      <c r="C19" s="22"/>
      <c r="D19" s="22"/>
      <c r="F19" s="10" t="s">
        <v>975</v>
      </c>
      <c r="G19" s="10" t="s">
        <v>976</v>
      </c>
    </row>
    <row r="20" spans="1:7" x14ac:dyDescent="0.25">
      <c r="A20" s="99" t="s">
        <v>811</v>
      </c>
      <c r="B20" s="100"/>
      <c r="C20" s="100"/>
      <c r="D20" s="101"/>
      <c r="F20" s="22"/>
      <c r="G20" s="22"/>
    </row>
    <row r="21" spans="1:7" ht="30" x14ac:dyDescent="0.25">
      <c r="A21" s="71" t="s">
        <v>977</v>
      </c>
      <c r="B21" s="10" t="s">
        <v>978</v>
      </c>
      <c r="C21" s="74" t="s">
        <v>979</v>
      </c>
      <c r="D21" s="71"/>
      <c r="F21" s="74" t="s">
        <v>942</v>
      </c>
      <c r="G21" s="96"/>
    </row>
    <row r="22" spans="1:7" ht="30" x14ac:dyDescent="0.25">
      <c r="A22" s="71" t="s">
        <v>980</v>
      </c>
      <c r="B22" s="10" t="s">
        <v>981</v>
      </c>
      <c r="C22" s="74" t="s">
        <v>979</v>
      </c>
      <c r="D22" s="22"/>
      <c r="F22" s="71" t="s">
        <v>60</v>
      </c>
      <c r="G22" s="10" t="s">
        <v>982</v>
      </c>
    </row>
    <row r="23" spans="1:7" ht="30" x14ac:dyDescent="0.25">
      <c r="A23" s="71" t="s">
        <v>983</v>
      </c>
      <c r="B23" s="10" t="s">
        <v>984</v>
      </c>
      <c r="C23" s="74" t="s">
        <v>979</v>
      </c>
      <c r="D23" s="22"/>
      <c r="F23" s="71" t="s">
        <v>985</v>
      </c>
      <c r="G23" s="10" t="s">
        <v>986</v>
      </c>
    </row>
    <row r="24" spans="1:7" x14ac:dyDescent="0.25">
      <c r="A24" s="22"/>
      <c r="B24" s="88"/>
      <c r="C24" s="22"/>
      <c r="D24" s="22"/>
      <c r="F24" s="22"/>
      <c r="G24" s="22"/>
    </row>
    <row r="25" spans="1:7" x14ac:dyDescent="0.25">
      <c r="A25" s="97" t="s">
        <v>987</v>
      </c>
      <c r="B25" s="98"/>
      <c r="C25" s="98"/>
      <c r="D25" s="96"/>
      <c r="F25" s="74" t="s">
        <v>947</v>
      </c>
      <c r="G25" s="96"/>
    </row>
    <row r="26" spans="1:7" ht="30" x14ac:dyDescent="0.25">
      <c r="A26" s="71" t="s">
        <v>969</v>
      </c>
      <c r="B26" s="10" t="s">
        <v>988</v>
      </c>
      <c r="C26" s="71"/>
      <c r="D26" s="22"/>
      <c r="F26" s="71" t="s">
        <v>989</v>
      </c>
      <c r="G26" s="10" t="s">
        <v>990</v>
      </c>
    </row>
    <row r="27" spans="1:7" x14ac:dyDescent="0.25">
      <c r="A27" s="71" t="s">
        <v>991</v>
      </c>
      <c r="B27" s="10" t="s">
        <v>992</v>
      </c>
      <c r="C27" s="74" t="s">
        <v>993</v>
      </c>
      <c r="D27" s="22"/>
      <c r="F27" s="71" t="s">
        <v>994</v>
      </c>
      <c r="G27" s="10" t="s">
        <v>995</v>
      </c>
    </row>
    <row r="28" spans="1:7" x14ac:dyDescent="0.25">
      <c r="A28" s="71" t="s">
        <v>996</v>
      </c>
      <c r="B28" s="10" t="s">
        <v>997</v>
      </c>
      <c r="C28" s="71" t="s">
        <v>855</v>
      </c>
      <c r="D28" s="22"/>
      <c r="F28" s="71" t="s">
        <v>998</v>
      </c>
      <c r="G28" s="10" t="s">
        <v>999</v>
      </c>
    </row>
    <row r="29" spans="1:7" x14ac:dyDescent="0.25">
      <c r="A29" s="71" t="s">
        <v>1000</v>
      </c>
      <c r="B29" s="10" t="s">
        <v>1001</v>
      </c>
      <c r="C29" s="71" t="s">
        <v>1002</v>
      </c>
      <c r="D29" s="22"/>
      <c r="F29" s="22"/>
      <c r="G29" s="22"/>
    </row>
    <row r="30" spans="1:7" ht="30" x14ac:dyDescent="0.25">
      <c r="A30" s="71" t="s">
        <v>1003</v>
      </c>
      <c r="B30" s="10" t="s">
        <v>1004</v>
      </c>
      <c r="C30" s="71" t="s">
        <v>1002</v>
      </c>
      <c r="D30" s="22"/>
    </row>
    <row r="31" spans="1:7" x14ac:dyDescent="0.25">
      <c r="A31" s="22"/>
      <c r="B31" s="22"/>
      <c r="C31" s="22"/>
      <c r="D31" s="22"/>
    </row>
    <row r="32" spans="1:7" x14ac:dyDescent="0.25">
      <c r="A32" s="22"/>
      <c r="B32" s="88"/>
      <c r="C32" s="22"/>
      <c r="D32" s="22"/>
    </row>
    <row r="33" spans="1:4" x14ac:dyDescent="0.25">
      <c r="A33" s="99" t="s">
        <v>815</v>
      </c>
      <c r="B33" s="100"/>
      <c r="C33" s="100"/>
      <c r="D33" s="101"/>
    </row>
    <row r="34" spans="1:4" ht="30" x14ac:dyDescent="0.25">
      <c r="A34" s="71" t="s">
        <v>1005</v>
      </c>
      <c r="B34" s="10" t="s">
        <v>1006</v>
      </c>
      <c r="C34" s="74" t="s">
        <v>979</v>
      </c>
      <c r="D34" s="22"/>
    </row>
    <row r="35" spans="1:4" ht="30" x14ac:dyDescent="0.25">
      <c r="A35" s="71" t="s">
        <v>1007</v>
      </c>
      <c r="B35" s="10" t="s">
        <v>1008</v>
      </c>
      <c r="C35" s="74" t="s">
        <v>979</v>
      </c>
      <c r="D35" s="22"/>
    </row>
    <row r="36" spans="1:4" ht="45" x14ac:dyDescent="0.25">
      <c r="A36" s="71" t="s">
        <v>1009</v>
      </c>
      <c r="B36" s="10" t="s">
        <v>1010</v>
      </c>
      <c r="C36" s="74" t="s">
        <v>979</v>
      </c>
      <c r="D36" s="22"/>
    </row>
    <row r="37" spans="1:4" x14ac:dyDescent="0.25">
      <c r="A37" s="22"/>
      <c r="B37" s="88"/>
      <c r="C37" s="22"/>
      <c r="D37" s="22"/>
    </row>
    <row r="38" spans="1:4" x14ac:dyDescent="0.25">
      <c r="A38" s="22"/>
      <c r="B38" s="10"/>
      <c r="C38" s="22"/>
      <c r="D38" s="22"/>
    </row>
  </sheetData>
  <pageMargins left="0.7" right="0.7" top="0.75" bottom="0.75" header="0.3" footer="0.3"/>
  <pageSetup paperSize="8" scale="98" fitToWidth="0" orientation="landscape" horizontalDpi="1200" verticalDpi="1200"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E755F-DAA9-4018-AFC7-3A94F08F8A94}">
  <sheetPr>
    <tabColor rgb="FFFFB9C6"/>
    <pageSetUpPr fitToPage="1"/>
  </sheetPr>
  <dimension ref="A1:H28"/>
  <sheetViews>
    <sheetView zoomScaleNormal="100" workbookViewId="0"/>
  </sheetViews>
  <sheetFormatPr defaultRowHeight="15" x14ac:dyDescent="0.25"/>
  <cols>
    <col min="1" max="1" width="8.42578125" customWidth="1"/>
    <col min="2" max="2" width="16" customWidth="1"/>
    <col min="3" max="3" width="23.28515625" customWidth="1"/>
    <col min="4" max="4" width="17.85546875" bestFit="1" customWidth="1"/>
    <col min="5" max="5" width="20.28515625" bestFit="1" customWidth="1"/>
    <col min="6" max="6" width="22.5703125" bestFit="1" customWidth="1"/>
    <col min="7" max="7" width="22.140625" bestFit="1" customWidth="1"/>
    <col min="8" max="8" width="26.85546875" bestFit="1" customWidth="1"/>
    <col min="9" max="11" width="23.28515625" customWidth="1"/>
  </cols>
  <sheetData>
    <row r="1" spans="1:7" x14ac:dyDescent="0.25">
      <c r="A1" s="2" t="s">
        <v>110</v>
      </c>
    </row>
    <row r="2" spans="1:7" x14ac:dyDescent="0.25">
      <c r="A2" s="2" t="s">
        <v>1011</v>
      </c>
    </row>
    <row r="4" spans="1:7" ht="30.75" customHeight="1" x14ac:dyDescent="0.25">
      <c r="A4" s="102" t="s">
        <v>1012</v>
      </c>
      <c r="B4" s="103" t="s">
        <v>1013</v>
      </c>
      <c r="C4" s="104" t="s">
        <v>1014</v>
      </c>
      <c r="D4" s="105" t="s">
        <v>1015</v>
      </c>
      <c r="E4" s="106" t="s">
        <v>1016</v>
      </c>
      <c r="F4" s="107" t="s">
        <v>1017</v>
      </c>
      <c r="G4" s="108" t="s">
        <v>1018</v>
      </c>
    </row>
    <row r="5" spans="1:7" ht="19.5" customHeight="1" x14ac:dyDescent="0.25">
      <c r="A5" s="109">
        <v>5</v>
      </c>
      <c r="B5" s="110"/>
      <c r="C5" s="110"/>
      <c r="D5" s="110"/>
      <c r="E5" s="110"/>
      <c r="F5" s="110"/>
      <c r="G5" s="110"/>
    </row>
    <row r="6" spans="1:7" ht="19.5" customHeight="1" x14ac:dyDescent="0.25">
      <c r="A6" s="109">
        <v>10</v>
      </c>
      <c r="B6" s="111"/>
      <c r="C6" s="111"/>
      <c r="D6" s="111"/>
      <c r="E6" s="111"/>
      <c r="F6" s="111"/>
      <c r="G6" s="111"/>
    </row>
    <row r="7" spans="1:7" ht="19.5" customHeight="1" x14ac:dyDescent="0.25">
      <c r="A7" s="109">
        <v>15</v>
      </c>
      <c r="B7" s="110"/>
      <c r="C7" s="110"/>
      <c r="D7" s="112"/>
      <c r="E7" s="130" t="s">
        <v>1019</v>
      </c>
      <c r="F7" s="131"/>
      <c r="G7" s="109" t="s">
        <v>1020</v>
      </c>
    </row>
    <row r="8" spans="1:7" ht="19.5" customHeight="1" x14ac:dyDescent="0.25">
      <c r="A8" s="113">
        <v>20</v>
      </c>
      <c r="B8" s="127" t="s">
        <v>1021</v>
      </c>
      <c r="C8" s="128"/>
      <c r="D8" s="129"/>
      <c r="E8" s="132" t="s">
        <v>1022</v>
      </c>
      <c r="F8" s="133"/>
      <c r="G8" s="134"/>
    </row>
    <row r="9" spans="1:7" ht="19.5" customHeight="1" x14ac:dyDescent="0.25">
      <c r="A9" s="109">
        <v>25</v>
      </c>
      <c r="B9" s="127" t="s">
        <v>1023</v>
      </c>
      <c r="C9" s="128"/>
      <c r="D9" s="129"/>
      <c r="E9" s="130" t="s">
        <v>1024</v>
      </c>
      <c r="F9" s="131"/>
      <c r="G9" s="109" t="s">
        <v>1025</v>
      </c>
    </row>
    <row r="10" spans="1:7" ht="19.5" customHeight="1" x14ac:dyDescent="0.25">
      <c r="A10" s="109">
        <v>30</v>
      </c>
      <c r="B10" s="127" t="s">
        <v>1026</v>
      </c>
      <c r="C10" s="128"/>
      <c r="D10" s="129"/>
      <c r="E10" s="130" t="s">
        <v>1027</v>
      </c>
      <c r="F10" s="131"/>
      <c r="G10" s="109" t="s">
        <v>1028</v>
      </c>
    </row>
    <row r="11" spans="1:7" ht="38.25" x14ac:dyDescent="0.25">
      <c r="A11" s="109">
        <v>32</v>
      </c>
      <c r="B11" s="127" t="s">
        <v>1029</v>
      </c>
      <c r="C11" s="128"/>
      <c r="D11" s="129"/>
      <c r="E11" s="114"/>
      <c r="F11" s="109" t="s">
        <v>1030</v>
      </c>
      <c r="G11" s="114"/>
    </row>
    <row r="12" spans="1:7" ht="25.5" x14ac:dyDescent="0.25">
      <c r="A12" s="113">
        <v>35</v>
      </c>
      <c r="B12" s="127" t="s">
        <v>1031</v>
      </c>
      <c r="C12" s="128"/>
      <c r="D12" s="129"/>
      <c r="E12" s="130" t="s">
        <v>1032</v>
      </c>
      <c r="F12" s="131"/>
      <c r="G12" s="109" t="s">
        <v>1033</v>
      </c>
    </row>
    <row r="13" spans="1:7" ht="19.5" customHeight="1" x14ac:dyDescent="0.25">
      <c r="A13" s="109">
        <v>37</v>
      </c>
      <c r="B13" s="110"/>
      <c r="C13" s="110"/>
      <c r="D13" s="110"/>
      <c r="E13" s="130" t="s">
        <v>1034</v>
      </c>
      <c r="F13" s="131"/>
      <c r="G13" s="110"/>
    </row>
    <row r="14" spans="1:7" ht="19.5" customHeight="1" x14ac:dyDescent="0.25">
      <c r="A14" s="109">
        <v>40</v>
      </c>
      <c r="B14" s="127" t="s">
        <v>1035</v>
      </c>
      <c r="C14" s="128"/>
      <c r="D14" s="129"/>
      <c r="E14" s="130" t="s">
        <v>1036</v>
      </c>
      <c r="F14" s="135"/>
      <c r="G14" s="131"/>
    </row>
    <row r="15" spans="1:7" ht="19.5" customHeight="1" x14ac:dyDescent="0.25">
      <c r="A15" s="109">
        <v>42</v>
      </c>
      <c r="B15" s="127" t="s">
        <v>1037</v>
      </c>
      <c r="C15" s="128"/>
      <c r="D15" s="129"/>
      <c r="E15" s="111"/>
      <c r="F15" s="111"/>
      <c r="G15" s="111"/>
    </row>
    <row r="16" spans="1:7" ht="19.5" customHeight="1" x14ac:dyDescent="0.25">
      <c r="A16" s="109">
        <v>45</v>
      </c>
      <c r="B16" s="127" t="s">
        <v>1038</v>
      </c>
      <c r="C16" s="128"/>
      <c r="D16" s="129"/>
      <c r="E16" s="130" t="s">
        <v>1039</v>
      </c>
      <c r="F16" s="135"/>
      <c r="G16" s="131"/>
    </row>
    <row r="17" spans="1:8" ht="19.5" customHeight="1" x14ac:dyDescent="0.25">
      <c r="A17" s="109">
        <v>50</v>
      </c>
      <c r="B17" s="127" t="s">
        <v>1040</v>
      </c>
      <c r="C17" s="128"/>
      <c r="D17" s="128"/>
      <c r="E17" s="128"/>
      <c r="F17" s="129"/>
      <c r="G17" s="109" t="s">
        <v>1041</v>
      </c>
    </row>
    <row r="18" spans="1:8" ht="19.5" customHeight="1" x14ac:dyDescent="0.25">
      <c r="A18" s="109">
        <v>55</v>
      </c>
      <c r="B18" s="127" t="s">
        <v>1042</v>
      </c>
      <c r="C18" s="128"/>
      <c r="D18" s="128"/>
      <c r="E18" s="128"/>
      <c r="F18" s="129"/>
      <c r="G18" s="111"/>
    </row>
    <row r="19" spans="1:8" ht="19.5" customHeight="1" x14ac:dyDescent="0.25">
      <c r="A19" s="109">
        <v>60</v>
      </c>
      <c r="B19" s="127" t="s">
        <v>1043</v>
      </c>
      <c r="C19" s="128"/>
      <c r="D19" s="128"/>
      <c r="E19" s="128"/>
      <c r="F19" s="129"/>
      <c r="G19" s="109" t="s">
        <v>1044</v>
      </c>
      <c r="H19" s="115" t="s">
        <v>1045</v>
      </c>
    </row>
    <row r="20" spans="1:8" ht="19.5" customHeight="1" x14ac:dyDescent="0.25">
      <c r="A20" s="109">
        <v>65</v>
      </c>
      <c r="B20" s="127" t="s">
        <v>1046</v>
      </c>
      <c r="C20" s="129"/>
      <c r="D20" s="110"/>
      <c r="E20" s="127" t="s">
        <v>1046</v>
      </c>
      <c r="F20" s="129"/>
      <c r="G20" s="109" t="s">
        <v>1047</v>
      </c>
    </row>
    <row r="21" spans="1:8" ht="19.5" customHeight="1" x14ac:dyDescent="0.25">
      <c r="A21" s="109">
        <v>70</v>
      </c>
      <c r="B21" s="127" t="s">
        <v>1048</v>
      </c>
      <c r="C21" s="128"/>
      <c r="D21" s="128"/>
      <c r="E21" s="128"/>
      <c r="F21" s="129"/>
      <c r="G21" s="109" t="s">
        <v>1049</v>
      </c>
    </row>
    <row r="22" spans="1:8" ht="19.5" customHeight="1" x14ac:dyDescent="0.25">
      <c r="A22" s="109">
        <v>75</v>
      </c>
      <c r="B22" s="127" t="s">
        <v>1050</v>
      </c>
      <c r="C22" s="128"/>
      <c r="D22" s="128"/>
      <c r="E22" s="128"/>
      <c r="F22" s="129"/>
      <c r="G22" s="109" t="s">
        <v>1051</v>
      </c>
    </row>
    <row r="23" spans="1:8" ht="19.5" customHeight="1" x14ac:dyDescent="0.25">
      <c r="A23" s="109">
        <v>80</v>
      </c>
      <c r="B23" s="127" t="s">
        <v>1052</v>
      </c>
      <c r="C23" s="128"/>
      <c r="D23" s="128"/>
      <c r="E23" s="128"/>
      <c r="F23" s="129"/>
      <c r="G23" s="109" t="s">
        <v>1053</v>
      </c>
    </row>
    <row r="24" spans="1:8" ht="19.5" customHeight="1" x14ac:dyDescent="0.25">
      <c r="A24" s="109">
        <v>85</v>
      </c>
      <c r="B24" s="111"/>
      <c r="C24" s="111"/>
      <c r="D24" s="111"/>
      <c r="E24" s="111"/>
      <c r="F24" s="130" t="s">
        <v>1054</v>
      </c>
      <c r="G24" s="131"/>
    </row>
    <row r="25" spans="1:8" ht="19.5" customHeight="1" x14ac:dyDescent="0.25">
      <c r="A25" s="109">
        <v>90</v>
      </c>
      <c r="B25" s="127" t="s">
        <v>1055</v>
      </c>
      <c r="C25" s="128"/>
      <c r="D25" s="129"/>
      <c r="E25" s="110"/>
      <c r="F25" s="130" t="s">
        <v>1056</v>
      </c>
      <c r="G25" s="131"/>
    </row>
    <row r="27" spans="1:8" x14ac:dyDescent="0.25">
      <c r="A27" s="116"/>
    </row>
    <row r="28" spans="1:8" x14ac:dyDescent="0.25">
      <c r="A28" s="116"/>
    </row>
  </sheetData>
  <mergeCells count="27">
    <mergeCell ref="B25:D25"/>
    <mergeCell ref="F25:G25"/>
    <mergeCell ref="B20:C20"/>
    <mergeCell ref="E20:F20"/>
    <mergeCell ref="B21:F21"/>
    <mergeCell ref="B22:F22"/>
    <mergeCell ref="B23:F23"/>
    <mergeCell ref="F24:G24"/>
    <mergeCell ref="B19:F19"/>
    <mergeCell ref="B11:D11"/>
    <mergeCell ref="B12:D12"/>
    <mergeCell ref="E12:F12"/>
    <mergeCell ref="E13:F13"/>
    <mergeCell ref="B14:D14"/>
    <mergeCell ref="E14:G14"/>
    <mergeCell ref="B15:D15"/>
    <mergeCell ref="B16:D16"/>
    <mergeCell ref="E16:G16"/>
    <mergeCell ref="B17:F17"/>
    <mergeCell ref="B18:F18"/>
    <mergeCell ref="B10:D10"/>
    <mergeCell ref="E10:F10"/>
    <mergeCell ref="E7:F7"/>
    <mergeCell ref="B8:D8"/>
    <mergeCell ref="E8:G8"/>
    <mergeCell ref="B9:D9"/>
    <mergeCell ref="E9:F9"/>
  </mergeCells>
  <pageMargins left="0.7" right="0.7" top="0.75" bottom="0.75" header="0.3" footer="0.3"/>
  <pageSetup paperSize="8" orientation="landscape" horizontalDpi="1200" verticalDpi="1200" r:id="rId1"/>
  <headerFoot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8788C-C74F-49A4-A73C-E7191F36E4AE}">
  <sheetPr>
    <tabColor rgb="FF002060"/>
  </sheetPr>
  <dimension ref="A1:G41"/>
  <sheetViews>
    <sheetView zoomScaleNormal="100" workbookViewId="0"/>
  </sheetViews>
  <sheetFormatPr defaultRowHeight="15" x14ac:dyDescent="0.25"/>
  <cols>
    <col min="1" max="1" width="41.28515625" customWidth="1"/>
    <col min="2" max="2" width="50" style="89" customWidth="1"/>
    <col min="3" max="3" width="28" customWidth="1"/>
    <col min="4" max="4" width="50.7109375" bestFit="1" customWidth="1"/>
    <col min="6" max="6" width="43.85546875" customWidth="1"/>
    <col min="7" max="7" width="96.28515625" bestFit="1" customWidth="1"/>
  </cols>
  <sheetData>
    <row r="1" spans="1:7" x14ac:dyDescent="0.25">
      <c r="A1" s="2" t="s">
        <v>110</v>
      </c>
      <c r="B1"/>
    </row>
    <row r="2" spans="1:7" x14ac:dyDescent="0.25">
      <c r="A2" s="78" t="s">
        <v>827</v>
      </c>
      <c r="B2" s="117" t="s">
        <v>1057</v>
      </c>
    </row>
    <row r="4" spans="1:7" ht="28.9" customHeight="1" x14ac:dyDescent="0.25">
      <c r="A4" s="4" t="s">
        <v>829</v>
      </c>
      <c r="B4" s="4" t="s">
        <v>130</v>
      </c>
      <c r="C4" s="4" t="s">
        <v>830</v>
      </c>
      <c r="D4" s="4" t="s">
        <v>831</v>
      </c>
      <c r="F4" s="4" t="s">
        <v>829</v>
      </c>
      <c r="G4" s="4" t="s">
        <v>130</v>
      </c>
    </row>
    <row r="5" spans="1:7" ht="30" x14ac:dyDescent="0.25">
      <c r="A5" s="75" t="s">
        <v>1058</v>
      </c>
      <c r="B5" s="75" t="s">
        <v>818</v>
      </c>
      <c r="C5" s="118"/>
      <c r="D5" s="118"/>
      <c r="F5" s="75" t="s">
        <v>1059</v>
      </c>
      <c r="G5" s="119"/>
    </row>
    <row r="6" spans="1:7" ht="30" x14ac:dyDescent="0.25">
      <c r="A6" s="120" t="s">
        <v>819</v>
      </c>
      <c r="B6" s="120" t="s">
        <v>820</v>
      </c>
      <c r="C6" s="120" t="s">
        <v>921</v>
      </c>
      <c r="D6" s="119"/>
      <c r="F6" s="71" t="s">
        <v>1060</v>
      </c>
      <c r="G6" s="10" t="s">
        <v>1061</v>
      </c>
    </row>
    <row r="7" spans="1:7" x14ac:dyDescent="0.25">
      <c r="A7" s="121" t="s">
        <v>821</v>
      </c>
      <c r="B7" s="121" t="s">
        <v>822</v>
      </c>
      <c r="C7" s="121"/>
      <c r="D7" s="122"/>
      <c r="F7" s="71" t="s">
        <v>1062</v>
      </c>
      <c r="G7" s="10" t="s">
        <v>1063</v>
      </c>
    </row>
    <row r="8" spans="1:7" x14ac:dyDescent="0.25">
      <c r="A8" s="71" t="s">
        <v>1064</v>
      </c>
      <c r="B8" s="84"/>
      <c r="C8" s="71" t="s">
        <v>855</v>
      </c>
      <c r="D8" s="22"/>
      <c r="F8" s="22"/>
      <c r="G8" s="22"/>
    </row>
    <row r="9" spans="1:7" x14ac:dyDescent="0.25">
      <c r="A9" s="22" t="s">
        <v>1065</v>
      </c>
      <c r="B9" s="88"/>
      <c r="C9" s="71" t="s">
        <v>855</v>
      </c>
      <c r="D9" s="22"/>
      <c r="F9" s="75" t="s">
        <v>1066</v>
      </c>
      <c r="G9" s="119"/>
    </row>
    <row r="10" spans="1:7" x14ac:dyDescent="0.25">
      <c r="A10" s="22" t="s">
        <v>1067</v>
      </c>
      <c r="B10" s="88"/>
      <c r="C10" s="71" t="s">
        <v>855</v>
      </c>
      <c r="D10" s="22"/>
      <c r="F10" s="71" t="s">
        <v>1068</v>
      </c>
      <c r="G10" s="10"/>
    </row>
    <row r="11" spans="1:7" x14ac:dyDescent="0.25">
      <c r="A11" s="22"/>
      <c r="B11" s="88"/>
      <c r="C11" s="88"/>
      <c r="D11" s="22"/>
      <c r="F11" s="71" t="s">
        <v>1069</v>
      </c>
      <c r="G11" s="10"/>
    </row>
    <row r="12" spans="1:7" x14ac:dyDescent="0.25">
      <c r="A12" s="121" t="s">
        <v>1070</v>
      </c>
      <c r="B12" s="121"/>
      <c r="C12" s="121"/>
      <c r="D12" s="122"/>
      <c r="F12" s="71" t="s">
        <v>1071</v>
      </c>
      <c r="G12" s="10"/>
    </row>
    <row r="13" spans="1:7" x14ac:dyDescent="0.25">
      <c r="A13" s="71" t="s">
        <v>1072</v>
      </c>
      <c r="B13" s="84"/>
      <c r="C13" s="75" t="s">
        <v>1073</v>
      </c>
      <c r="D13" s="22"/>
      <c r="F13" s="22" t="s">
        <v>1074</v>
      </c>
      <c r="G13" s="22"/>
    </row>
    <row r="14" spans="1:7" x14ac:dyDescent="0.25">
      <c r="A14" s="71" t="s">
        <v>821</v>
      </c>
      <c r="B14" s="84"/>
      <c r="C14" s="22"/>
      <c r="D14" s="22"/>
      <c r="F14" s="71" t="s">
        <v>1075</v>
      </c>
      <c r="G14" s="22"/>
    </row>
    <row r="15" spans="1:7" x14ac:dyDescent="0.25">
      <c r="A15" s="71" t="s">
        <v>1076</v>
      </c>
      <c r="B15" s="84"/>
      <c r="C15" s="22"/>
      <c r="D15" s="22"/>
      <c r="F15" s="22"/>
      <c r="G15" s="22"/>
    </row>
    <row r="16" spans="1:7" x14ac:dyDescent="0.25">
      <c r="A16" s="71" t="s">
        <v>1077</v>
      </c>
      <c r="B16" s="84"/>
      <c r="C16" s="22"/>
      <c r="D16" s="22"/>
      <c r="F16" s="75" t="s">
        <v>1078</v>
      </c>
      <c r="G16" s="119"/>
    </row>
    <row r="17" spans="1:7" x14ac:dyDescent="0.25">
      <c r="A17" s="22"/>
      <c r="B17" s="88"/>
      <c r="C17" s="22"/>
      <c r="D17" s="22"/>
      <c r="F17" s="71" t="s">
        <v>1079</v>
      </c>
      <c r="G17" s="22"/>
    </row>
    <row r="18" spans="1:7" x14ac:dyDescent="0.25">
      <c r="A18" s="121" t="s">
        <v>823</v>
      </c>
      <c r="B18" s="121"/>
      <c r="C18" s="121"/>
      <c r="D18" s="122"/>
      <c r="F18" s="71" t="s">
        <v>1080</v>
      </c>
      <c r="G18" s="22"/>
    </row>
    <row r="19" spans="1:7" ht="60" x14ac:dyDescent="0.25">
      <c r="A19" s="71" t="s">
        <v>1081</v>
      </c>
      <c r="B19" s="84" t="s">
        <v>1082</v>
      </c>
      <c r="C19" s="75" t="s">
        <v>1059</v>
      </c>
      <c r="D19" s="22"/>
      <c r="F19" s="71" t="s">
        <v>1083</v>
      </c>
      <c r="G19" s="22"/>
    </row>
    <row r="20" spans="1:7" ht="30" x14ac:dyDescent="0.25">
      <c r="A20" s="71" t="s">
        <v>1084</v>
      </c>
      <c r="B20" s="84" t="s">
        <v>1085</v>
      </c>
      <c r="C20" s="75" t="s">
        <v>1066</v>
      </c>
      <c r="D20" s="22"/>
      <c r="F20" s="22" t="s">
        <v>1086</v>
      </c>
      <c r="G20" s="22"/>
    </row>
    <row r="21" spans="1:7" ht="30" x14ac:dyDescent="0.25">
      <c r="A21" s="71" t="s">
        <v>1087</v>
      </c>
      <c r="B21" s="84" t="s">
        <v>1088</v>
      </c>
      <c r="C21" s="75" t="s">
        <v>1078</v>
      </c>
      <c r="D21" s="22"/>
      <c r="F21" s="71" t="s">
        <v>1089</v>
      </c>
      <c r="G21" s="22"/>
    </row>
    <row r="22" spans="1:7" ht="30" x14ac:dyDescent="0.25">
      <c r="A22" s="71" t="s">
        <v>1090</v>
      </c>
      <c r="B22" s="84" t="s">
        <v>1091</v>
      </c>
      <c r="C22" s="71" t="s">
        <v>1092</v>
      </c>
      <c r="D22" s="22"/>
      <c r="F22" s="22" t="s">
        <v>1093</v>
      </c>
      <c r="G22" s="22"/>
    </row>
    <row r="23" spans="1:7" x14ac:dyDescent="0.25">
      <c r="A23" s="71" t="s">
        <v>1094</v>
      </c>
      <c r="B23" s="88"/>
      <c r="C23" s="22"/>
      <c r="D23" s="22"/>
      <c r="F23" s="22" t="s">
        <v>1095</v>
      </c>
      <c r="G23" s="22"/>
    </row>
    <row r="24" spans="1:7" x14ac:dyDescent="0.25">
      <c r="A24" s="71" t="s">
        <v>1096</v>
      </c>
      <c r="B24" s="88"/>
      <c r="C24" s="22"/>
      <c r="D24" s="22"/>
      <c r="F24" s="22" t="s">
        <v>1097</v>
      </c>
      <c r="G24" s="22"/>
    </row>
    <row r="25" spans="1:7" x14ac:dyDescent="0.25">
      <c r="A25" s="71" t="s">
        <v>1098</v>
      </c>
      <c r="B25" s="10"/>
      <c r="C25" s="71"/>
      <c r="D25" s="22"/>
      <c r="F25" s="22" t="s">
        <v>1099</v>
      </c>
      <c r="G25" s="22"/>
    </row>
    <row r="26" spans="1:7" x14ac:dyDescent="0.25">
      <c r="A26" s="71" t="s">
        <v>1100</v>
      </c>
      <c r="B26" s="10"/>
      <c r="C26" s="71"/>
      <c r="D26" s="22"/>
      <c r="F26" s="22" t="s">
        <v>1101</v>
      </c>
      <c r="G26" s="22"/>
    </row>
    <row r="27" spans="1:7" x14ac:dyDescent="0.25">
      <c r="A27" s="71"/>
      <c r="B27" s="10"/>
      <c r="C27" s="71"/>
      <c r="D27" s="22"/>
      <c r="F27" s="22" t="s">
        <v>1102</v>
      </c>
      <c r="G27" s="22"/>
    </row>
    <row r="28" spans="1:7" x14ac:dyDescent="0.25">
      <c r="B28" s="10"/>
      <c r="C28" s="71"/>
      <c r="D28" s="22"/>
      <c r="F28" s="22" t="s">
        <v>1103</v>
      </c>
      <c r="G28" s="22"/>
    </row>
    <row r="29" spans="1:7" x14ac:dyDescent="0.25">
      <c r="A29" s="71"/>
      <c r="B29" s="10"/>
      <c r="C29" s="71"/>
      <c r="D29" s="22"/>
      <c r="F29" s="22" t="s">
        <v>1104</v>
      </c>
      <c r="G29" s="22"/>
    </row>
    <row r="30" spans="1:7" x14ac:dyDescent="0.25">
      <c r="A30" s="71"/>
      <c r="B30" s="10"/>
      <c r="C30" s="71"/>
      <c r="D30" s="22"/>
      <c r="F30" s="22" t="s">
        <v>1105</v>
      </c>
      <c r="G30" s="22"/>
    </row>
    <row r="31" spans="1:7" x14ac:dyDescent="0.25">
      <c r="A31" s="71"/>
      <c r="B31" s="10"/>
      <c r="C31" s="71"/>
      <c r="D31" s="22"/>
      <c r="F31" s="22" t="s">
        <v>1106</v>
      </c>
      <c r="G31" s="22"/>
    </row>
    <row r="32" spans="1:7" x14ac:dyDescent="0.25">
      <c r="A32" s="71"/>
      <c r="B32" s="10"/>
      <c r="C32" s="71"/>
      <c r="D32" s="22"/>
      <c r="F32" s="13"/>
      <c r="G32" s="13"/>
    </row>
    <row r="33" spans="1:7" x14ac:dyDescent="0.25">
      <c r="A33" s="71"/>
      <c r="B33" s="10"/>
      <c r="C33" s="71"/>
      <c r="D33" s="22"/>
      <c r="F33" s="22"/>
      <c r="G33" s="22"/>
    </row>
    <row r="34" spans="1:7" x14ac:dyDescent="0.25">
      <c r="A34" s="71"/>
      <c r="B34" s="10"/>
      <c r="C34" s="71"/>
      <c r="D34" s="22"/>
      <c r="F34" s="22"/>
      <c r="G34" s="22"/>
    </row>
    <row r="35" spans="1:7" x14ac:dyDescent="0.25">
      <c r="A35" s="71"/>
      <c r="B35" s="10"/>
      <c r="C35" s="71"/>
      <c r="D35" s="22"/>
      <c r="F35" s="22"/>
      <c r="G35" s="22"/>
    </row>
    <row r="36" spans="1:7" x14ac:dyDescent="0.25">
      <c r="A36" s="71"/>
      <c r="B36" s="10"/>
      <c r="C36" s="71"/>
      <c r="D36" s="22"/>
    </row>
    <row r="37" spans="1:7" x14ac:dyDescent="0.25">
      <c r="A37" s="71"/>
      <c r="B37" s="10"/>
      <c r="C37" s="71"/>
      <c r="D37" s="22"/>
    </row>
    <row r="38" spans="1:7" x14ac:dyDescent="0.25">
      <c r="A38" s="71"/>
      <c r="B38" s="10"/>
      <c r="C38" s="71"/>
      <c r="D38" s="22"/>
    </row>
    <row r="39" spans="1:7" x14ac:dyDescent="0.25">
      <c r="A39" s="22"/>
      <c r="B39" s="10"/>
      <c r="C39" s="22"/>
      <c r="D39" s="22"/>
    </row>
    <row r="40" spans="1:7" x14ac:dyDescent="0.25">
      <c r="A40" s="22"/>
      <c r="B40" s="10"/>
      <c r="C40" s="22"/>
      <c r="D40" s="22"/>
    </row>
    <row r="41" spans="1:7" x14ac:dyDescent="0.25">
      <c r="A41" s="22"/>
      <c r="B41" s="10"/>
      <c r="C41" s="22"/>
      <c r="D41" s="22"/>
    </row>
  </sheetData>
  <pageMargins left="0.7" right="0.7" top="0.75" bottom="0.75" header="0.3" footer="0.3"/>
  <pageSetup paperSize="8" orientation="landscape" horizontalDpi="1200" verticalDpi="1200" r:id="rId1"/>
  <headerFoot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3331-FC04-42CD-A18C-1D1958481B58}">
  <sheetPr>
    <tabColor rgb="FFAFCAFF"/>
  </sheetPr>
  <dimension ref="A1:Y153"/>
  <sheetViews>
    <sheetView topLeftCell="N1" zoomScaleNormal="100" workbookViewId="0">
      <pane ySplit="5" topLeftCell="A6" activePane="bottomLeft" state="frozenSplit"/>
      <selection activeCell="V8" sqref="V8"/>
      <selection pane="bottomLeft" activeCell="V8" sqref="V8"/>
    </sheetView>
  </sheetViews>
  <sheetFormatPr defaultRowHeight="15" x14ac:dyDescent="0.25"/>
  <cols>
    <col min="2" max="2" width="7" customWidth="1"/>
    <col min="3" max="3" width="20.5703125" customWidth="1"/>
    <col min="4" max="4" width="27.85546875" customWidth="1"/>
    <col min="5" max="5" width="5.7109375" customWidth="1"/>
    <col min="8" max="8" width="9.28515625" customWidth="1"/>
    <col min="9" max="9" width="17" customWidth="1"/>
    <col min="10" max="10" width="10.85546875" bestFit="1" customWidth="1"/>
    <col min="11" max="11" width="24.42578125" bestFit="1" customWidth="1"/>
    <col min="12" max="12" width="31.42578125" customWidth="1"/>
    <col min="13" max="13" width="5.28515625" customWidth="1"/>
    <col min="14" max="14" width="16.28515625" customWidth="1"/>
    <col min="16" max="16" width="21.28515625" customWidth="1"/>
    <col min="17" max="17" width="32.140625" bestFit="1" customWidth="1"/>
    <col min="18" max="18" width="16.85546875" bestFit="1" customWidth="1"/>
    <col min="19" max="19" width="27.28515625" bestFit="1" customWidth="1"/>
    <col min="20" max="20" width="12.85546875" customWidth="1"/>
    <col min="21" max="21" width="34.85546875" bestFit="1" customWidth="1"/>
    <col min="22" max="22" width="92.7109375" bestFit="1" customWidth="1"/>
    <col min="23" max="23" width="9.140625" customWidth="1"/>
    <col min="24" max="24" width="8.28515625" bestFit="1" customWidth="1"/>
    <col min="25" max="25" width="15" bestFit="1" customWidth="1"/>
  </cols>
  <sheetData>
    <row r="1" spans="1:25" x14ac:dyDescent="0.25">
      <c r="A1" s="2" t="s">
        <v>110</v>
      </c>
      <c r="B1" s="1"/>
      <c r="J1" s="1"/>
      <c r="O1" s="1"/>
      <c r="P1" s="1"/>
    </row>
    <row r="2" spans="1:25" x14ac:dyDescent="0.25">
      <c r="A2" s="1" t="s">
        <v>776</v>
      </c>
      <c r="B2" s="1"/>
      <c r="J2" s="1"/>
      <c r="O2" s="1"/>
      <c r="P2" s="1"/>
    </row>
    <row r="4" spans="1:25" x14ac:dyDescent="0.25">
      <c r="A4" s="2" t="s">
        <v>589</v>
      </c>
      <c r="B4" s="2"/>
      <c r="F4" s="2" t="s">
        <v>590</v>
      </c>
      <c r="G4" s="2"/>
      <c r="H4" s="2"/>
      <c r="N4" s="2" t="s">
        <v>591</v>
      </c>
      <c r="P4" s="2"/>
    </row>
    <row r="5" spans="1:25" ht="30" x14ac:dyDescent="0.25">
      <c r="A5" s="3" t="s">
        <v>0</v>
      </c>
      <c r="B5" s="4" t="s">
        <v>592</v>
      </c>
      <c r="C5" s="4" t="s">
        <v>589</v>
      </c>
      <c r="D5" s="4" t="s">
        <v>130</v>
      </c>
      <c r="E5" s="5"/>
      <c r="F5" s="3" t="s">
        <v>118</v>
      </c>
      <c r="G5" s="3" t="s">
        <v>0</v>
      </c>
      <c r="H5" s="4" t="s">
        <v>592</v>
      </c>
      <c r="I5" s="4" t="s">
        <v>589</v>
      </c>
      <c r="J5" s="4" t="s">
        <v>593</v>
      </c>
      <c r="K5" s="4" t="s">
        <v>590</v>
      </c>
      <c r="L5" s="4" t="s">
        <v>130</v>
      </c>
      <c r="M5" s="5"/>
      <c r="N5" s="6" t="s">
        <v>118</v>
      </c>
      <c r="O5" s="7" t="s">
        <v>0</v>
      </c>
      <c r="P5" s="7" t="s">
        <v>113</v>
      </c>
      <c r="Q5" s="7" t="s">
        <v>589</v>
      </c>
      <c r="R5" s="7" t="s">
        <v>594</v>
      </c>
      <c r="S5" s="7" t="s">
        <v>590</v>
      </c>
      <c r="T5" s="7" t="s">
        <v>595</v>
      </c>
      <c r="U5" s="7" t="s">
        <v>591</v>
      </c>
      <c r="V5" s="61" t="s">
        <v>128</v>
      </c>
    </row>
    <row r="6" spans="1:25" s="18" customFormat="1" ht="45" x14ac:dyDescent="0.25">
      <c r="A6" s="8" t="s">
        <v>132</v>
      </c>
      <c r="B6" s="9" t="s">
        <v>596</v>
      </c>
      <c r="C6" s="10" t="s">
        <v>597</v>
      </c>
      <c r="D6" s="10" t="s">
        <v>598</v>
      </c>
      <c r="E6" s="11"/>
      <c r="F6" s="12" t="str">
        <f t="shared" ref="F6:F9" si="0">CONCATENATE(H6,"-",J6)</f>
        <v>GI-SC</v>
      </c>
      <c r="G6" s="8">
        <v>1</v>
      </c>
      <c r="H6" s="13" t="s">
        <v>596</v>
      </c>
      <c r="I6" s="10" t="s">
        <v>597</v>
      </c>
      <c r="J6" s="13" t="s">
        <v>572</v>
      </c>
      <c r="K6" s="10" t="s">
        <v>55</v>
      </c>
      <c r="L6" s="10" t="s">
        <v>599</v>
      </c>
      <c r="M6" s="11"/>
      <c r="N6" s="14" t="str">
        <f>_xlfn.TEXTJOIN("-",TRUE,Table71128[[#This Row],[Cat Code]],Table71128[[#This Row],[IT Code]],Table71128[[#This Row],[Info Del Code]])</f>
        <v>GI</v>
      </c>
      <c r="O6" s="13">
        <v>1</v>
      </c>
      <c r="P6" s="13" t="s">
        <v>596</v>
      </c>
      <c r="Q6" s="10" t="s">
        <v>597</v>
      </c>
      <c r="R6" s="15"/>
      <c r="S6" s="16"/>
      <c r="T6" s="17"/>
      <c r="U6" s="16"/>
      <c r="V6" s="17" t="str">
        <f>_xlfn.TEXTJOIN(" | ",TRUE,Table71128[[#This Row],[Information Category]],Table71128[[#This Row],[Information Type]],Table71128[[#This Row],[Information Deliverable]])</f>
        <v>Geometric Information</v>
      </c>
      <c r="W6"/>
      <c r="X6"/>
      <c r="Y6"/>
    </row>
    <row r="7" spans="1:25" s="18" customFormat="1" ht="60" x14ac:dyDescent="0.25">
      <c r="A7" s="8" t="s">
        <v>137</v>
      </c>
      <c r="B7" s="9" t="s">
        <v>600</v>
      </c>
      <c r="C7" s="10" t="s">
        <v>601</v>
      </c>
      <c r="D7" s="10" t="s">
        <v>602</v>
      </c>
      <c r="E7" s="11"/>
      <c r="F7" s="12" t="str">
        <f t="shared" si="0"/>
        <v>GI-MD</v>
      </c>
      <c r="G7" s="8" t="s">
        <v>137</v>
      </c>
      <c r="H7" s="13" t="s">
        <v>596</v>
      </c>
      <c r="I7" s="10" t="s">
        <v>597</v>
      </c>
      <c r="J7" s="13" t="s">
        <v>439</v>
      </c>
      <c r="K7" s="10" t="s">
        <v>603</v>
      </c>
      <c r="L7" s="10" t="s">
        <v>604</v>
      </c>
      <c r="M7" s="11"/>
      <c r="N7" s="14" t="str">
        <f>_xlfn.TEXTJOIN("-",TRUE,Table71128[[#This Row],[Cat Code]],Table71128[[#This Row],[IT Code]],Table71128[[#This Row],[Info Del Code]])</f>
        <v>GI-SC</v>
      </c>
      <c r="O7" s="13">
        <v>2</v>
      </c>
      <c r="P7" s="13" t="s">
        <v>596</v>
      </c>
      <c r="Q7" s="10" t="s">
        <v>597</v>
      </c>
      <c r="R7" s="13" t="s">
        <v>572</v>
      </c>
      <c r="S7" s="10" t="s">
        <v>55</v>
      </c>
      <c r="T7" s="17"/>
      <c r="U7" s="16"/>
      <c r="V7" s="17" t="str">
        <f>_xlfn.TEXTJOIN(" | ",TRUE,Table71128[[#This Row],[Information Category]],Table71128[[#This Row],[Information Type]],Table71128[[#This Row],[Information Deliverable]])</f>
        <v>Geometric Information | Survey</v>
      </c>
      <c r="W7"/>
      <c r="X7"/>
      <c r="Y7"/>
    </row>
    <row r="8" spans="1:25" s="18" customFormat="1" ht="90" x14ac:dyDescent="0.25">
      <c r="A8" s="11"/>
      <c r="B8" s="11"/>
      <c r="C8" s="11"/>
      <c r="D8" s="11"/>
      <c r="E8" s="11"/>
      <c r="F8" s="12" t="str">
        <f t="shared" si="0"/>
        <v>NG-DT</v>
      </c>
      <c r="G8" s="8" t="s">
        <v>142</v>
      </c>
      <c r="H8" s="13" t="s">
        <v>600</v>
      </c>
      <c r="I8" s="10" t="s">
        <v>601</v>
      </c>
      <c r="J8" s="59" t="s">
        <v>639</v>
      </c>
      <c r="K8" s="29" t="s">
        <v>640</v>
      </c>
      <c r="L8" s="10" t="s">
        <v>772</v>
      </c>
      <c r="M8" s="11"/>
      <c r="N8" s="14" t="str">
        <f>_xlfn.TEXTJOIN("-",TRUE,Table71128[[#This Row],[Cat Code]],Table71128[[#This Row],[IT Code]],Table71128[[#This Row],[Info Del Code]])</f>
        <v>GI-SC-LID</v>
      </c>
      <c r="O8" s="13">
        <v>3</v>
      </c>
      <c r="P8" s="13" t="s">
        <v>596</v>
      </c>
      <c r="Q8" s="10" t="s">
        <v>597</v>
      </c>
      <c r="R8" s="13" t="s">
        <v>572</v>
      </c>
      <c r="S8" s="10" t="s">
        <v>55</v>
      </c>
      <c r="T8" s="13" t="s">
        <v>605</v>
      </c>
      <c r="U8" s="10" t="s">
        <v>606</v>
      </c>
      <c r="V8" s="62" t="str">
        <f>_xlfn.TEXTJOIN(" | ",TRUE,Table71128[[#This Row],[Information Category]],Table71128[[#This Row],[Information Type]],Table71128[[#This Row],[Information Deliverable]])</f>
        <v>Geometric Information | Survey | LiDAR Point cloud</v>
      </c>
    </row>
    <row r="9" spans="1:25" s="18" customFormat="1" ht="30" x14ac:dyDescent="0.25">
      <c r="A9" s="11"/>
      <c r="B9" s="11"/>
      <c r="C9" s="11"/>
      <c r="D9" s="11"/>
      <c r="E9" s="11"/>
      <c r="F9" s="12" t="str">
        <f t="shared" si="0"/>
        <v>NG-DC</v>
      </c>
      <c r="G9" s="8" t="s">
        <v>146</v>
      </c>
      <c r="H9" s="13" t="s">
        <v>600</v>
      </c>
      <c r="I9" s="10" t="s">
        <v>601</v>
      </c>
      <c r="J9" s="60" t="s">
        <v>508</v>
      </c>
      <c r="K9" s="25" t="s">
        <v>672</v>
      </c>
      <c r="L9" s="10" t="s">
        <v>773</v>
      </c>
      <c r="M9" s="11"/>
      <c r="N9" s="14" t="str">
        <f>_xlfn.TEXTJOIN("-",TRUE,Table71128[[#This Row],[Cat Code]],Table71128[[#This Row],[IT Code]],Table71128[[#This Row],[Info Del Code]])</f>
        <v>GI-SC-PHT</v>
      </c>
      <c r="O9" s="13">
        <v>4</v>
      </c>
      <c r="P9" s="13" t="s">
        <v>596</v>
      </c>
      <c r="Q9" s="10" t="s">
        <v>597</v>
      </c>
      <c r="R9" s="13" t="s">
        <v>572</v>
      </c>
      <c r="S9" s="10" t="s">
        <v>55</v>
      </c>
      <c r="T9" s="13" t="s">
        <v>610</v>
      </c>
      <c r="U9" s="10" t="s">
        <v>611</v>
      </c>
      <c r="V9" s="62" t="str">
        <f>_xlfn.TEXTJOIN(" | ",TRUE,Table71128[[#This Row],[Information Category]],Table71128[[#This Row],[Information Type]],Table71128[[#This Row],[Information Deliverable]])</f>
        <v>Geometric Information | Survey | Photogrammetry</v>
      </c>
    </row>
    <row r="10" spans="1:25" s="18" customFormat="1" ht="30" x14ac:dyDescent="0.25">
      <c r="A10" s="11"/>
      <c r="B10" s="11"/>
      <c r="C10" s="11"/>
      <c r="D10" s="11"/>
      <c r="E10" s="11"/>
      <c r="F10" s="12" t="str">
        <f>CONCATENATE(H10,"-",J10)</f>
        <v>NG-DG</v>
      </c>
      <c r="G10" s="8" t="s">
        <v>151</v>
      </c>
      <c r="H10" s="13" t="s">
        <v>600</v>
      </c>
      <c r="I10" s="10" t="s">
        <v>601</v>
      </c>
      <c r="J10" s="32" t="s">
        <v>208</v>
      </c>
      <c r="K10" s="31" t="s">
        <v>706</v>
      </c>
      <c r="L10" s="10" t="s">
        <v>774</v>
      </c>
      <c r="M10" s="11"/>
      <c r="N10" s="14" t="str">
        <f>_xlfn.TEXTJOIN("-",TRUE,Table71128[[#This Row],[Cat Code]],Table71128[[#This Row],[IT Code]],Table71128[[#This Row],[Info Del Code]])</f>
        <v>GI-SC-SCS</v>
      </c>
      <c r="O10" s="13">
        <v>5</v>
      </c>
      <c r="P10" s="13" t="s">
        <v>596</v>
      </c>
      <c r="Q10" s="10" t="s">
        <v>597</v>
      </c>
      <c r="R10" s="13" t="s">
        <v>572</v>
      </c>
      <c r="S10" s="10" t="s">
        <v>55</v>
      </c>
      <c r="T10" s="13" t="s">
        <v>612</v>
      </c>
      <c r="U10" s="10" t="s">
        <v>613</v>
      </c>
      <c r="V10" s="62" t="str">
        <f>_xlfn.TEXTJOIN(" | ",TRUE,Table71128[[#This Row],[Information Category]],Table71128[[#This Row],[Information Type]],Table71128[[#This Row],[Information Deliverable]])</f>
        <v>Geometric Information | Survey | Site Condition Survey</v>
      </c>
    </row>
    <row r="11" spans="1:25" s="18" customFormat="1" ht="90" x14ac:dyDescent="0.25">
      <c r="A11" s="11"/>
      <c r="B11" s="11"/>
      <c r="C11" s="11"/>
      <c r="D11" s="11"/>
      <c r="E11" s="11"/>
      <c r="F11" s="12" t="str">
        <f>CONCATENATE(H11,"-",J11)</f>
        <v>NG-RG</v>
      </c>
      <c r="G11" s="8" t="s">
        <v>156</v>
      </c>
      <c r="H11" s="13" t="s">
        <v>600</v>
      </c>
      <c r="I11" s="10" t="s">
        <v>601</v>
      </c>
      <c r="J11" s="13" t="s">
        <v>607</v>
      </c>
      <c r="K11" s="10" t="s">
        <v>608</v>
      </c>
      <c r="L11" s="10" t="s">
        <v>609</v>
      </c>
      <c r="M11" s="11"/>
      <c r="N11" s="14" t="str">
        <f>_xlfn.TEXTJOIN("-",TRUE,Table71128[[#This Row],[Cat Code]],Table71128[[#This Row],[IT Code]],Table71128[[#This Row],[Info Del Code]])</f>
        <v>GI-SC-SUR</v>
      </c>
      <c r="O11" s="13">
        <v>6</v>
      </c>
      <c r="P11" s="13" t="s">
        <v>596</v>
      </c>
      <c r="Q11" s="10" t="s">
        <v>597</v>
      </c>
      <c r="R11" s="13" t="s">
        <v>572</v>
      </c>
      <c r="S11" s="10" t="s">
        <v>55</v>
      </c>
      <c r="T11" s="13" t="s">
        <v>56</v>
      </c>
      <c r="U11" s="10" t="s">
        <v>614</v>
      </c>
      <c r="V11" s="62" t="str">
        <f>_xlfn.TEXTJOIN(" | ",TRUE,Table71128[[#This Row],[Information Category]],Table71128[[#This Row],[Information Type]],Table71128[[#This Row],[Information Deliverable]])</f>
        <v>Geometric Information | Survey | Survey - Topographic</v>
      </c>
    </row>
    <row r="12" spans="1:25" s="18" customFormat="1" x14ac:dyDescent="0.25">
      <c r="A12" s="11"/>
      <c r="B12" s="11"/>
      <c r="C12" s="11"/>
      <c r="D12" s="11"/>
      <c r="E12" s="11"/>
      <c r="F12" s="11"/>
      <c r="G12" s="11"/>
      <c r="H12" s="11"/>
      <c r="I12" s="11"/>
      <c r="J12" s="11"/>
      <c r="K12" s="11"/>
      <c r="L12" s="11"/>
      <c r="M12" s="11"/>
      <c r="N12" s="14" t="str">
        <f>_xlfn.TEXTJOIN("-",TRUE,Table71128[[#This Row],[Cat Code]],Table71128[[#This Row],[IT Code]],Table71128[[#This Row],[Info Del Code]])</f>
        <v>GI-SC-ULS</v>
      </c>
      <c r="O12" s="13">
        <v>7</v>
      </c>
      <c r="P12" s="13" t="s">
        <v>596</v>
      </c>
      <c r="Q12" s="10" t="s">
        <v>597</v>
      </c>
      <c r="R12" s="13" t="s">
        <v>572</v>
      </c>
      <c r="S12" s="10" t="s">
        <v>55</v>
      </c>
      <c r="T12" s="13" t="s">
        <v>615</v>
      </c>
      <c r="U12" s="10" t="s">
        <v>616</v>
      </c>
      <c r="V12" s="62" t="str">
        <f>_xlfn.TEXTJOIN(" | ",TRUE,Table71128[[#This Row],[Information Category]],Table71128[[#This Row],[Information Type]],Table71128[[#This Row],[Information Deliverable]])</f>
        <v>Geometric Information | Survey | Utility Location Survey</v>
      </c>
    </row>
    <row r="13" spans="1:25" s="18" customFormat="1" x14ac:dyDescent="0.25">
      <c r="A13" s="11"/>
      <c r="B13" s="11"/>
      <c r="C13" s="11"/>
      <c r="D13" s="11"/>
      <c r="E13" s="11"/>
      <c r="F13" s="11"/>
      <c r="G13" s="11"/>
      <c r="H13" s="11"/>
      <c r="I13" s="11"/>
      <c r="J13" s="11"/>
      <c r="K13" s="11"/>
      <c r="L13" s="11"/>
      <c r="M13" s="11"/>
      <c r="N13" s="14" t="str">
        <f>_xlfn.TEXTJOIN("-",TRUE,Table71128[[#This Row],[Cat Code]],Table71128[[#This Row],[IT Code]],Table71128[[#This Row],[Info Del Code]])</f>
        <v>GI-MD</v>
      </c>
      <c r="O13" s="13">
        <v>8</v>
      </c>
      <c r="P13" s="13" t="s">
        <v>596</v>
      </c>
      <c r="Q13" s="10" t="s">
        <v>597</v>
      </c>
      <c r="R13" s="13" t="s">
        <v>439</v>
      </c>
      <c r="S13" s="10" t="s">
        <v>603</v>
      </c>
      <c r="T13" s="19"/>
      <c r="U13" s="20"/>
      <c r="V13" s="19" t="str">
        <f>_xlfn.TEXTJOIN(" | ",TRUE,Table71128[[#This Row],[Information Category]],Table71128[[#This Row],[Information Type]],Table71128[[#This Row],[Information Deliverable]])</f>
        <v>Geometric Information | Modelling</v>
      </c>
    </row>
    <row r="14" spans="1:25" s="18" customFormat="1" x14ac:dyDescent="0.25">
      <c r="A14" s="11"/>
      <c r="B14" s="11"/>
      <c r="C14" s="11"/>
      <c r="D14" s="11"/>
      <c r="E14" s="11"/>
      <c r="F14" s="11"/>
      <c r="G14" s="11"/>
      <c r="H14" s="11"/>
      <c r="I14" s="11"/>
      <c r="J14" s="11"/>
      <c r="K14" s="11"/>
      <c r="L14" s="11"/>
      <c r="M14" s="11"/>
      <c r="N14" s="14" t="str">
        <f>_xlfn.TEXTJOIN("-",TRUE,Table71128[[#This Row],[Cat Code]],Table71128[[#This Row],[IT Code]],Table71128[[#This Row],[Info Del Code]])</f>
        <v>GI-MD-ANM</v>
      </c>
      <c r="O14" s="13">
        <v>9</v>
      </c>
      <c r="P14" s="13" t="s">
        <v>596</v>
      </c>
      <c r="Q14" s="10" t="s">
        <v>597</v>
      </c>
      <c r="R14" s="13" t="s">
        <v>439</v>
      </c>
      <c r="S14" s="10" t="s">
        <v>603</v>
      </c>
      <c r="T14" s="13" t="s">
        <v>617</v>
      </c>
      <c r="U14" s="10" t="s">
        <v>618</v>
      </c>
      <c r="V14" s="62" t="str">
        <f>_xlfn.TEXTJOIN(" | ",TRUE,Table71128[[#This Row],[Information Category]],Table71128[[#This Row],[Information Type]],Table71128[[#This Row],[Information Deliverable]])</f>
        <v>Geometric Information | Modelling | Analytical Model</v>
      </c>
    </row>
    <row r="15" spans="1:25" s="18" customFormat="1" x14ac:dyDescent="0.25">
      <c r="A15" s="11"/>
      <c r="B15" s="11"/>
      <c r="C15" s="11"/>
      <c r="D15" s="11"/>
      <c r="E15" s="11"/>
      <c r="F15" s="11"/>
      <c r="G15" s="11"/>
      <c r="H15" s="11"/>
      <c r="I15" s="11"/>
      <c r="J15" s="11"/>
      <c r="K15" s="11"/>
      <c r="L15" s="11"/>
      <c r="M15" s="11"/>
      <c r="N15" s="14" t="str">
        <f>_xlfn.TEXTJOIN("-",TRUE,Table71128[[#This Row],[Cat Code]],Table71128[[#This Row],[IT Code]],Table71128[[#This Row],[Info Del Code]])</f>
        <v>GI-MD-BIM</v>
      </c>
      <c r="O15" s="13">
        <v>10</v>
      </c>
      <c r="P15" s="13" t="s">
        <v>596</v>
      </c>
      <c r="Q15" s="10" t="s">
        <v>597</v>
      </c>
      <c r="R15" s="13" t="s">
        <v>439</v>
      </c>
      <c r="S15" s="10" t="s">
        <v>603</v>
      </c>
      <c r="T15" s="13" t="s">
        <v>619</v>
      </c>
      <c r="U15" s="10" t="s">
        <v>620</v>
      </c>
      <c r="V15" s="62" t="str">
        <f>_xlfn.TEXTJOIN(" | ",TRUE,Table71128[[#This Row],[Information Category]],Table71128[[#This Row],[Information Type]],Table71128[[#This Row],[Information Deliverable]])</f>
        <v>Geometric Information | Modelling | Model - Object-based 3D</v>
      </c>
    </row>
    <row r="16" spans="1:25" s="18" customFormat="1" x14ac:dyDescent="0.25">
      <c r="A16" s="11"/>
      <c r="B16" s="11"/>
      <c r="C16" s="11"/>
      <c r="D16" s="11"/>
      <c r="E16" s="11"/>
      <c r="F16" s="11"/>
      <c r="G16" s="11"/>
      <c r="H16" s="11"/>
      <c r="I16" s="11"/>
      <c r="J16" s="11"/>
      <c r="K16" s="11"/>
      <c r="L16" s="11"/>
      <c r="M16" s="11"/>
      <c r="N16" s="14" t="str">
        <f>_xlfn.TEXTJOIN("-",TRUE,Table71128[[#This Row],[Cat Code]],Table71128[[#This Row],[IT Code]],Table71128[[#This Row],[Info Del Code]])</f>
        <v>GI-MD-DRG</v>
      </c>
      <c r="O16" s="13">
        <v>11</v>
      </c>
      <c r="P16" s="13" t="s">
        <v>596</v>
      </c>
      <c r="Q16" s="10" t="s">
        <v>597</v>
      </c>
      <c r="R16" s="13" t="s">
        <v>439</v>
      </c>
      <c r="S16" s="10" t="s">
        <v>603</v>
      </c>
      <c r="T16" s="13" t="s">
        <v>47</v>
      </c>
      <c r="U16" s="10" t="s">
        <v>621</v>
      </c>
      <c r="V16" s="62" t="str">
        <f>_xlfn.TEXTJOIN(" | ",TRUE,Table71128[[#This Row],[Information Category]],Table71128[[#This Row],[Information Type]],Table71128[[#This Row],[Information Deliverable]])</f>
        <v>Geometric Information | Modelling | 2D CAD Drawing</v>
      </c>
    </row>
    <row r="17" spans="1:22" s="18" customFormat="1" x14ac:dyDescent="0.25">
      <c r="A17" s="11"/>
      <c r="B17" s="11"/>
      <c r="C17" s="11"/>
      <c r="D17" s="11"/>
      <c r="E17" s="11"/>
      <c r="F17" s="11"/>
      <c r="G17" s="11"/>
      <c r="H17" s="11"/>
      <c r="I17" s="11"/>
      <c r="J17" s="11"/>
      <c r="K17" s="11"/>
      <c r="L17" s="11"/>
      <c r="M17" s="11"/>
      <c r="N17" s="14" t="str">
        <f>_xlfn.TEXTJOIN("-",TRUE,Table71128[[#This Row],[Cat Code]],Table71128[[#This Row],[IT Code]],Table71128[[#This Row],[Info Del Code]])</f>
        <v>GI-MD-ECM</v>
      </c>
      <c r="O17" s="13">
        <v>12</v>
      </c>
      <c r="P17" s="13" t="s">
        <v>596</v>
      </c>
      <c r="Q17" s="10" t="s">
        <v>597</v>
      </c>
      <c r="R17" s="13" t="s">
        <v>439</v>
      </c>
      <c r="S17" s="10" t="s">
        <v>603</v>
      </c>
      <c r="T17" s="13" t="s">
        <v>622</v>
      </c>
      <c r="U17" s="10" t="s">
        <v>623</v>
      </c>
      <c r="V17" s="62" t="str">
        <f>_xlfn.TEXTJOIN(" | ",TRUE,Table71128[[#This Row],[Information Category]],Table71128[[#This Row],[Information Type]],Table71128[[#This Row],[Information Deliverable]])</f>
        <v>Geometric Information | Modelling | Environmental Control Map</v>
      </c>
    </row>
    <row r="18" spans="1:22" s="18" customFormat="1" x14ac:dyDescent="0.25">
      <c r="A18" s="11"/>
      <c r="B18" s="11"/>
      <c r="C18" s="11"/>
      <c r="D18" s="11"/>
      <c r="E18" s="11"/>
      <c r="F18" s="11"/>
      <c r="G18" s="11"/>
      <c r="H18" s="11"/>
      <c r="I18" s="11"/>
      <c r="J18" s="11"/>
      <c r="K18" s="11"/>
      <c r="L18" s="11"/>
      <c r="M18" s="11"/>
      <c r="N18" s="14" t="str">
        <f>_xlfn.TEXTJOIN("-",TRUE,Table71128[[#This Row],[Cat Code]],Table71128[[#This Row],[IT Code]],Table71128[[#This Row],[Info Del Code]])</f>
        <v>GI-MD-GIS</v>
      </c>
      <c r="O18" s="13">
        <v>13</v>
      </c>
      <c r="P18" s="13" t="s">
        <v>596</v>
      </c>
      <c r="Q18" s="10" t="s">
        <v>597</v>
      </c>
      <c r="R18" s="13" t="s">
        <v>439</v>
      </c>
      <c r="S18" s="10" t="s">
        <v>603</v>
      </c>
      <c r="T18" s="13" t="s">
        <v>624</v>
      </c>
      <c r="U18" s="10" t="s">
        <v>625</v>
      </c>
      <c r="V18" s="62" t="str">
        <f>_xlfn.TEXTJOIN(" | ",TRUE,Table71128[[#This Row],[Information Category]],Table71128[[#This Row],[Information Type]],Table71128[[#This Row],[Information Deliverable]])</f>
        <v>Geometric Information | Modelling | GIS Dataset</v>
      </c>
    </row>
    <row r="19" spans="1:22" s="18" customFormat="1" x14ac:dyDescent="0.25">
      <c r="A19" s="11"/>
      <c r="B19" s="11"/>
      <c r="C19" s="11"/>
      <c r="D19" s="11"/>
      <c r="E19" s="11"/>
      <c r="F19" s="11"/>
      <c r="G19" s="11"/>
      <c r="H19" s="11"/>
      <c r="I19" s="11"/>
      <c r="J19" s="11"/>
      <c r="K19" s="11"/>
      <c r="L19" s="11"/>
      <c r="M19" s="11"/>
      <c r="N19" s="14" t="str">
        <f>_xlfn.TEXTJOIN("-",TRUE,Table71128[[#This Row],[Cat Code]],Table71128[[#This Row],[IT Code]],Table71128[[#This Row],[Info Del Code]])</f>
        <v>GI-MD-M2D</v>
      </c>
      <c r="O19" s="13">
        <v>14</v>
      </c>
      <c r="P19" s="13" t="s">
        <v>596</v>
      </c>
      <c r="Q19" s="10" t="s">
        <v>597</v>
      </c>
      <c r="R19" s="13" t="s">
        <v>439</v>
      </c>
      <c r="S19" s="10" t="s">
        <v>603</v>
      </c>
      <c r="T19" s="13" t="s">
        <v>626</v>
      </c>
      <c r="U19" s="10" t="s">
        <v>627</v>
      </c>
      <c r="V19" s="62" t="str">
        <f>_xlfn.TEXTJOIN(" | ",TRUE,Table71128[[#This Row],[Information Category]],Table71128[[#This Row],[Information Type]],Table71128[[#This Row],[Information Deliverable]])</f>
        <v>Geometric Information | Modelling | Model - 2D</v>
      </c>
    </row>
    <row r="20" spans="1:22" s="18" customFormat="1" x14ac:dyDescent="0.25">
      <c r="A20" s="11"/>
      <c r="B20" s="11"/>
      <c r="C20" s="11"/>
      <c r="D20" s="11"/>
      <c r="E20" s="11"/>
      <c r="F20" s="11"/>
      <c r="G20" s="11"/>
      <c r="H20" s="11"/>
      <c r="I20" s="11"/>
      <c r="J20" s="11"/>
      <c r="K20" s="11"/>
      <c r="L20" s="11"/>
      <c r="M20" s="11"/>
      <c r="N20" s="14" t="str">
        <f>_xlfn.TEXTJOIN("-",TRUE,Table71128[[#This Row],[Cat Code]],Table71128[[#This Row],[IT Code]],Table71128[[#This Row],[Info Del Code]])</f>
        <v>GI-MD-M3D</v>
      </c>
      <c r="O20" s="13">
        <v>15</v>
      </c>
      <c r="P20" s="13" t="s">
        <v>596</v>
      </c>
      <c r="Q20" s="10" t="s">
        <v>597</v>
      </c>
      <c r="R20" s="13" t="s">
        <v>439</v>
      </c>
      <c r="S20" s="10" t="s">
        <v>603</v>
      </c>
      <c r="T20" s="13" t="s">
        <v>628</v>
      </c>
      <c r="U20" s="10" t="s">
        <v>629</v>
      </c>
      <c r="V20" s="62" t="str">
        <f>_xlfn.TEXTJOIN(" | ",TRUE,Table71128[[#This Row],[Information Category]],Table71128[[#This Row],[Information Type]],Table71128[[#This Row],[Information Deliverable]])</f>
        <v>Geometric Information | Modelling | Model - 3D</v>
      </c>
    </row>
    <row r="21" spans="1:22" s="18" customFormat="1" x14ac:dyDescent="0.25">
      <c r="A21" s="11"/>
      <c r="B21" s="11"/>
      <c r="C21" s="11"/>
      <c r="D21" s="11"/>
      <c r="E21" s="11"/>
      <c r="F21" s="11"/>
      <c r="G21" s="11"/>
      <c r="H21" s="11"/>
      <c r="I21" s="11"/>
      <c r="J21" s="11"/>
      <c r="K21" s="11"/>
      <c r="L21" s="11"/>
      <c r="M21" s="11"/>
      <c r="N21" s="14" t="str">
        <f>_xlfn.TEXTJOIN("-",TRUE,Table71128[[#This Row],[Cat Code]],Table71128[[#This Row],[IT Code]],Table71128[[#This Row],[Info Del Code]])</f>
        <v>GI-MD-MFE</v>
      </c>
      <c r="O21" s="13">
        <v>16</v>
      </c>
      <c r="P21" s="13" t="s">
        <v>596</v>
      </c>
      <c r="Q21" s="10" t="s">
        <v>597</v>
      </c>
      <c r="R21" s="13" t="s">
        <v>439</v>
      </c>
      <c r="S21" s="10" t="s">
        <v>603</v>
      </c>
      <c r="T21" s="13" t="s">
        <v>630</v>
      </c>
      <c r="U21" s="10" t="s">
        <v>631</v>
      </c>
      <c r="V21" s="62" t="str">
        <f>_xlfn.TEXTJOIN(" | ",TRUE,Table71128[[#This Row],[Information Category]],Table71128[[#This Row],[Information Type]],Table71128[[#This Row],[Information Deliverable]])</f>
        <v>Geometric Information | Modelling | Feasibility Model</v>
      </c>
    </row>
    <row r="22" spans="1:22" s="18" customFormat="1" x14ac:dyDescent="0.25">
      <c r="A22" s="11"/>
      <c r="B22" s="11"/>
      <c r="C22" s="11"/>
      <c r="D22" s="11"/>
      <c r="E22" s="11"/>
      <c r="F22" s="11"/>
      <c r="G22" s="11"/>
      <c r="H22" s="11"/>
      <c r="I22" s="11"/>
      <c r="J22" s="11"/>
      <c r="K22" s="11"/>
      <c r="L22" s="11"/>
      <c r="M22" s="11"/>
      <c r="N22" s="14" t="str">
        <f>_xlfn.TEXTJOIN("-",TRUE,Table71128[[#This Row],[Cat Code]],Table71128[[#This Row],[IT Code]],Table71128[[#This Row],[Info Del Code]])</f>
        <v>GI-MD-SCH</v>
      </c>
      <c r="O22" s="13">
        <v>17</v>
      </c>
      <c r="P22" s="13" t="s">
        <v>596</v>
      </c>
      <c r="Q22" s="10" t="s">
        <v>597</v>
      </c>
      <c r="R22" s="13" t="s">
        <v>439</v>
      </c>
      <c r="S22" s="10" t="s">
        <v>603</v>
      </c>
      <c r="T22" s="13" t="s">
        <v>103</v>
      </c>
      <c r="U22" s="10" t="s">
        <v>632</v>
      </c>
      <c r="V22" s="62" t="str">
        <f>_xlfn.TEXTJOIN(" | ",TRUE,Table71128[[#This Row],[Information Category]],Table71128[[#This Row],[Information Type]],Table71128[[#This Row],[Information Deliverable]])</f>
        <v>Geometric Information | Modelling | Schematic</v>
      </c>
    </row>
    <row r="23" spans="1:22" s="18" customFormat="1" x14ac:dyDescent="0.25">
      <c r="A23" s="11"/>
      <c r="B23" s="11"/>
      <c r="C23" s="11"/>
      <c r="D23" s="11"/>
      <c r="E23" s="11"/>
      <c r="F23" s="11"/>
      <c r="G23" s="11"/>
      <c r="H23" s="11"/>
      <c r="I23" s="11"/>
      <c r="J23" s="11"/>
      <c r="K23" s="11"/>
      <c r="L23" s="11"/>
      <c r="M23" s="11"/>
      <c r="N23" s="14" t="str">
        <f>_xlfn.TEXTJOIN("-",TRUE,Table71128[[#This Row],[Cat Code]],Table71128[[#This Row],[IT Code]],Table71128[[#This Row],[Info Del Code]])</f>
        <v>GI-MD-SDG</v>
      </c>
      <c r="O23" s="13">
        <v>18</v>
      </c>
      <c r="P23" s="13" t="s">
        <v>596</v>
      </c>
      <c r="Q23" s="10" t="s">
        <v>597</v>
      </c>
      <c r="R23" s="13" t="s">
        <v>439</v>
      </c>
      <c r="S23" s="10" t="s">
        <v>603</v>
      </c>
      <c r="T23" s="13" t="s">
        <v>633</v>
      </c>
      <c r="U23" s="10" t="s">
        <v>634</v>
      </c>
      <c r="V23" s="62" t="str">
        <f>_xlfn.TEXTJOIN(" | ",TRUE,Table71128[[#This Row],[Information Category]],Table71128[[#This Row],[Information Type]],Table71128[[#This Row],[Information Deliverable]])</f>
        <v>Geometric Information | Modelling | Shop Drawing</v>
      </c>
    </row>
    <row r="24" spans="1:22" s="18" customFormat="1" x14ac:dyDescent="0.25">
      <c r="A24" s="11"/>
      <c r="B24" s="11"/>
      <c r="C24" s="11"/>
      <c r="D24" s="11"/>
      <c r="E24" s="11"/>
      <c r="F24" s="11"/>
      <c r="G24" s="11"/>
      <c r="H24" s="11"/>
      <c r="I24" s="11"/>
      <c r="J24" s="11"/>
      <c r="K24" s="11"/>
      <c r="L24" s="11"/>
      <c r="M24" s="11"/>
      <c r="N24" s="14" t="str">
        <f>_xlfn.TEXTJOIN("-",TRUE,Table71128[[#This Row],[Cat Code]],Table71128[[#This Row],[IT Code]],Table71128[[#This Row],[Info Del Code]])</f>
        <v>GI-MD-SKE</v>
      </c>
      <c r="O24" s="13">
        <v>19</v>
      </c>
      <c r="P24" s="13" t="s">
        <v>596</v>
      </c>
      <c r="Q24" s="10" t="s">
        <v>597</v>
      </c>
      <c r="R24" s="13" t="s">
        <v>439</v>
      </c>
      <c r="S24" s="10" t="s">
        <v>603</v>
      </c>
      <c r="T24" s="13" t="s">
        <v>635</v>
      </c>
      <c r="U24" s="10" t="s">
        <v>636</v>
      </c>
      <c r="V24" s="62" t="str">
        <f>_xlfn.TEXTJOIN(" | ",TRUE,Table71128[[#This Row],[Information Category]],Table71128[[#This Row],[Information Type]],Table71128[[#This Row],[Information Deliverable]])</f>
        <v>Geometric Information | Modelling | Sketch</v>
      </c>
    </row>
    <row r="25" spans="1:22" s="18" customFormat="1" x14ac:dyDescent="0.25">
      <c r="A25" s="11"/>
      <c r="B25" s="11"/>
      <c r="C25" s="11"/>
      <c r="D25" s="11"/>
      <c r="E25" s="11"/>
      <c r="F25" s="11"/>
      <c r="G25" s="11"/>
      <c r="H25" s="11"/>
      <c r="I25" s="11"/>
      <c r="J25" s="11"/>
      <c r="K25" s="11"/>
      <c r="L25" s="11"/>
      <c r="M25" s="11"/>
      <c r="N25" s="14" t="str">
        <f>_xlfn.TEXTJOIN("-",TRUE,Table71128[[#This Row],[Cat Code]],Table71128[[#This Row],[IT Code]],Table71128[[#This Row],[Info Del Code]])</f>
        <v>GI-MD-VIS</v>
      </c>
      <c r="O25" s="13">
        <v>20</v>
      </c>
      <c r="P25" s="13" t="s">
        <v>596</v>
      </c>
      <c r="Q25" s="10" t="s">
        <v>597</v>
      </c>
      <c r="R25" s="13" t="s">
        <v>439</v>
      </c>
      <c r="S25" s="10" t="s">
        <v>603</v>
      </c>
      <c r="T25" s="13" t="s">
        <v>637</v>
      </c>
      <c r="U25" s="10" t="s">
        <v>638</v>
      </c>
      <c r="V25" s="62" t="str">
        <f>_xlfn.TEXTJOIN(" | ",TRUE,Table71128[[#This Row],[Information Category]],Table71128[[#This Row],[Information Type]],Table71128[[#This Row],[Information Deliverable]])</f>
        <v>Geometric Information | Modelling | Visualization / Animation</v>
      </c>
    </row>
    <row r="26" spans="1:22" s="18" customFormat="1" x14ac:dyDescent="0.25">
      <c r="A26" s="11"/>
      <c r="B26" s="11"/>
      <c r="C26" s="11"/>
      <c r="D26" s="11"/>
      <c r="E26" s="11"/>
      <c r="F26" s="11"/>
      <c r="G26" s="11"/>
      <c r="H26" s="11"/>
      <c r="I26" s="11"/>
      <c r="J26" s="11"/>
      <c r="K26" s="11"/>
      <c r="L26" s="11"/>
      <c r="M26" s="11"/>
      <c r="N26" s="14" t="str">
        <f>_xlfn.TEXTJOIN("-",TRUE,Table71128[[#This Row],[Cat Code]],Table71128[[#This Row],[IT Code]],Table71128[[#This Row],[Info Del Code]])</f>
        <v>NG-DT</v>
      </c>
      <c r="O26" s="13">
        <v>21</v>
      </c>
      <c r="P26" s="20" t="s">
        <v>600</v>
      </c>
      <c r="Q26" s="19" t="s">
        <v>601</v>
      </c>
      <c r="R26" s="9" t="s">
        <v>639</v>
      </c>
      <c r="S26" s="28" t="s">
        <v>640</v>
      </c>
      <c r="T26" s="19"/>
      <c r="U26" s="20"/>
      <c r="V26" s="19" t="str">
        <f>_xlfn.TEXTJOIN(" | ",TRUE,Table71128[[#This Row],[Information Category]],Table71128[[#This Row],[Information Type]],Table71128[[#This Row],[Information Deliverable]])</f>
        <v>Non-geometric Information | Document (Technical)</v>
      </c>
    </row>
    <row r="27" spans="1:22" s="18" customFormat="1" x14ac:dyDescent="0.25">
      <c r="A27" s="11"/>
      <c r="B27" s="11"/>
      <c r="C27" s="11"/>
      <c r="D27" s="11"/>
      <c r="E27" s="11"/>
      <c r="F27" s="11"/>
      <c r="G27" s="11"/>
      <c r="H27" s="11"/>
      <c r="I27" s="11"/>
      <c r="J27" s="11"/>
      <c r="K27" s="11"/>
      <c r="L27" s="11"/>
      <c r="M27" s="11"/>
      <c r="N27" s="14" t="str">
        <f>_xlfn.TEXTJOIN("-",TRUE,Table71128[[#This Row],[Cat Code]],Table71128[[#This Row],[IT Code]],Table71128[[#This Row],[Info Del Code]])</f>
        <v>NG-DT-ANA</v>
      </c>
      <c r="O27" s="13">
        <v>22</v>
      </c>
      <c r="P27" s="20" t="s">
        <v>600</v>
      </c>
      <c r="Q27" s="19" t="s">
        <v>601</v>
      </c>
      <c r="R27" s="9" t="s">
        <v>639</v>
      </c>
      <c r="S27" s="29" t="s">
        <v>640</v>
      </c>
      <c r="T27" s="30" t="s">
        <v>641</v>
      </c>
      <c r="U27" s="28" t="s">
        <v>642</v>
      </c>
      <c r="V27" s="28" t="str">
        <f>_xlfn.TEXTJOIN(" | ",TRUE,Table71128[[#This Row],[Information Category]],Table71128[[#This Row],[Information Type]],Table71128[[#This Row],[Information Deliverable]])</f>
        <v xml:space="preserve">Non-geometric Information | Document (Technical) | Analysis </v>
      </c>
    </row>
    <row r="28" spans="1:22" s="18" customFormat="1" x14ac:dyDescent="0.25">
      <c r="A28" s="11"/>
      <c r="B28" s="11"/>
      <c r="C28" s="11"/>
      <c r="D28" s="11"/>
      <c r="E28" s="11"/>
      <c r="F28" s="11"/>
      <c r="G28" s="11"/>
      <c r="H28" s="11"/>
      <c r="I28" s="11"/>
      <c r="J28" s="11"/>
      <c r="K28" s="11"/>
      <c r="L28" s="11"/>
      <c r="M28" s="11"/>
      <c r="N28" s="14" t="str">
        <f>_xlfn.TEXTJOIN("-",TRUE,Table71128[[#This Row],[Cat Code]],Table71128[[#This Row],[IT Code]],Table71128[[#This Row],[Info Del Code]])</f>
        <v>NG-DT-BOD</v>
      </c>
      <c r="O28" s="13">
        <v>23</v>
      </c>
      <c r="P28" s="13" t="s">
        <v>600</v>
      </c>
      <c r="Q28" s="10" t="s">
        <v>601</v>
      </c>
      <c r="R28" s="9" t="s">
        <v>639</v>
      </c>
      <c r="S28" s="29" t="s">
        <v>640</v>
      </c>
      <c r="T28" s="23" t="s">
        <v>10</v>
      </c>
      <c r="U28" s="21" t="s">
        <v>9</v>
      </c>
      <c r="V28" s="63" t="str">
        <f>_xlfn.TEXTJOIN(" | ",TRUE,Table71128[[#This Row],[Information Category]],Table71128[[#This Row],[Information Type]],Table71128[[#This Row],[Information Deliverable]])</f>
        <v>Non-geometric Information | Document (Technical) | Basis of Design</v>
      </c>
    </row>
    <row r="29" spans="1:22" s="18" customFormat="1" x14ac:dyDescent="0.25">
      <c r="A29" s="11"/>
      <c r="B29" s="11"/>
      <c r="C29" s="11"/>
      <c r="D29" s="11"/>
      <c r="E29" s="11"/>
      <c r="F29" s="11"/>
      <c r="G29" s="11"/>
      <c r="H29" s="11"/>
      <c r="I29" s="11"/>
      <c r="J29" s="11"/>
      <c r="K29" s="11"/>
      <c r="L29" s="11"/>
      <c r="M29" s="11"/>
      <c r="N29" s="14" t="str">
        <f>_xlfn.TEXTJOIN("-",TRUE,Table71128[[#This Row],[Cat Code]],Table71128[[#This Row],[IT Code]],Table71128[[#This Row],[Info Del Code]])</f>
        <v>NG-DT-BOE</v>
      </c>
      <c r="O29" s="13">
        <v>24</v>
      </c>
      <c r="P29" s="13" t="s">
        <v>600</v>
      </c>
      <c r="Q29" s="10" t="s">
        <v>601</v>
      </c>
      <c r="R29" s="9" t="s">
        <v>639</v>
      </c>
      <c r="S29" s="29" t="s">
        <v>640</v>
      </c>
      <c r="T29" s="23" t="s">
        <v>12</v>
      </c>
      <c r="U29" s="21" t="s">
        <v>11</v>
      </c>
      <c r="V29" s="63" t="str">
        <f>_xlfn.TEXTJOIN(" | ",TRUE,Table71128[[#This Row],[Information Category]],Table71128[[#This Row],[Information Type]],Table71128[[#This Row],[Information Deliverable]])</f>
        <v>Non-geometric Information | Document (Technical) | Basis of Estimate</v>
      </c>
    </row>
    <row r="30" spans="1:22" s="18" customFormat="1" x14ac:dyDescent="0.25">
      <c r="A30" s="11"/>
      <c r="B30" s="11"/>
      <c r="C30" s="11"/>
      <c r="D30" s="11"/>
      <c r="E30" s="11"/>
      <c r="F30" s="11"/>
      <c r="G30" s="11"/>
      <c r="H30" s="11"/>
      <c r="I30" s="11"/>
      <c r="J30" s="11"/>
      <c r="K30" s="11"/>
      <c r="L30" s="11"/>
      <c r="M30" s="11"/>
      <c r="N30" s="14" t="str">
        <f>_xlfn.TEXTJOIN("-",TRUE,Table71128[[#This Row],[Cat Code]],Table71128[[#This Row],[IT Code]],Table71128[[#This Row],[Info Del Code]])</f>
        <v>NG-DT-BOM</v>
      </c>
      <c r="O30" s="13">
        <v>25</v>
      </c>
      <c r="P30" s="13" t="s">
        <v>600</v>
      </c>
      <c r="Q30" s="10" t="s">
        <v>601</v>
      </c>
      <c r="R30" s="9" t="s">
        <v>639</v>
      </c>
      <c r="S30" s="29" t="s">
        <v>640</v>
      </c>
      <c r="T30" s="23" t="s">
        <v>13</v>
      </c>
      <c r="U30" s="21" t="s">
        <v>643</v>
      </c>
      <c r="V30" s="63" t="str">
        <f>_xlfn.TEXTJOIN(" | ",TRUE,Table71128[[#This Row],[Information Category]],Table71128[[#This Row],[Information Type]],Table71128[[#This Row],[Information Deliverable]])</f>
        <v>Non-geometric Information | Document (Technical) | Bill of Materials</v>
      </c>
    </row>
    <row r="31" spans="1:22" s="18" customFormat="1" x14ac:dyDescent="0.25">
      <c r="A31" s="11"/>
      <c r="B31" s="11"/>
      <c r="C31" s="11"/>
      <c r="D31" s="11"/>
      <c r="E31" s="11"/>
      <c r="F31" s="11"/>
      <c r="G31" s="11"/>
      <c r="H31" s="11"/>
      <c r="I31" s="11"/>
      <c r="J31" s="11"/>
      <c r="K31" s="11"/>
      <c r="L31" s="11"/>
      <c r="M31" s="11"/>
      <c r="N31" s="14" t="str">
        <f>_xlfn.TEXTJOIN("-",TRUE,Table71128[[#This Row],[Cat Code]],Table71128[[#This Row],[IT Code]],Table71128[[#This Row],[Info Del Code]])</f>
        <v>NG-DT-BOQ</v>
      </c>
      <c r="O31" s="13">
        <v>26</v>
      </c>
      <c r="P31" s="13" t="s">
        <v>600</v>
      </c>
      <c r="Q31" s="10" t="s">
        <v>601</v>
      </c>
      <c r="R31" s="9" t="s">
        <v>639</v>
      </c>
      <c r="S31" s="29" t="s">
        <v>640</v>
      </c>
      <c r="T31" s="23" t="s">
        <v>644</v>
      </c>
      <c r="U31" s="21" t="s">
        <v>645</v>
      </c>
      <c r="V31" s="63" t="str">
        <f>_xlfn.TEXTJOIN(" | ",TRUE,Table71128[[#This Row],[Information Category]],Table71128[[#This Row],[Information Type]],Table71128[[#This Row],[Information Deliverable]])</f>
        <v>Non-geometric Information | Document (Technical) | Bill of Quantities</v>
      </c>
    </row>
    <row r="32" spans="1:22" s="18" customFormat="1" x14ac:dyDescent="0.25">
      <c r="A32" s="11"/>
      <c r="B32" s="11"/>
      <c r="C32" s="11"/>
      <c r="D32" s="11"/>
      <c r="E32" s="11"/>
      <c r="F32" s="11"/>
      <c r="G32" s="11"/>
      <c r="H32" s="11"/>
      <c r="I32" s="11"/>
      <c r="J32" s="11"/>
      <c r="K32" s="11"/>
      <c r="L32" s="11"/>
      <c r="M32" s="11"/>
      <c r="N32" s="14" t="str">
        <f>_xlfn.TEXTJOIN("-",TRUE,Table71128[[#This Row],[Cat Code]],Table71128[[#This Row],[IT Code]],Table71128[[#This Row],[Info Del Code]])</f>
        <v>NG-DT-BOS</v>
      </c>
      <c r="O32" s="13">
        <v>27</v>
      </c>
      <c r="P32" s="13" t="s">
        <v>600</v>
      </c>
      <c r="Q32" s="10" t="s">
        <v>601</v>
      </c>
      <c r="R32" s="9" t="s">
        <v>639</v>
      </c>
      <c r="S32" s="29" t="s">
        <v>640</v>
      </c>
      <c r="T32" s="23" t="s">
        <v>16</v>
      </c>
      <c r="U32" s="21" t="s">
        <v>15</v>
      </c>
      <c r="V32" s="63" t="str">
        <f>_xlfn.TEXTJOIN(" | ",TRUE,Table71128[[#This Row],[Information Category]],Table71128[[#This Row],[Information Type]],Table71128[[#This Row],[Information Deliverable]])</f>
        <v>Non-geometric Information | Document (Technical) | Basis of Schedule</v>
      </c>
    </row>
    <row r="33" spans="1:22" s="18" customFormat="1" x14ac:dyDescent="0.25">
      <c r="A33" s="11"/>
      <c r="B33" s="11"/>
      <c r="C33" s="11"/>
      <c r="D33" s="11"/>
      <c r="E33" s="11"/>
      <c r="F33" s="11"/>
      <c r="G33" s="11"/>
      <c r="H33" s="11"/>
      <c r="I33" s="11"/>
      <c r="J33" s="11"/>
      <c r="K33" s="11"/>
      <c r="L33" s="11"/>
      <c r="M33" s="11"/>
      <c r="N33" s="14" t="str">
        <f>_xlfn.TEXTJOIN("-",TRUE,Table71128[[#This Row],[Cat Code]],Table71128[[#This Row],[IT Code]],Table71128[[#This Row],[Info Del Code]])</f>
        <v>NG-DT-BUS</v>
      </c>
      <c r="O33" s="13">
        <v>28</v>
      </c>
      <c r="P33" s="13" t="s">
        <v>600</v>
      </c>
      <c r="Q33" s="10" t="s">
        <v>601</v>
      </c>
      <c r="R33" s="9" t="s">
        <v>639</v>
      </c>
      <c r="S33" s="29" t="s">
        <v>640</v>
      </c>
      <c r="T33" s="23" t="s">
        <v>646</v>
      </c>
      <c r="U33" s="21" t="s">
        <v>647</v>
      </c>
      <c r="V33" s="63" t="str">
        <f>_xlfn.TEXTJOIN(" | ",TRUE,Table71128[[#This Row],[Information Category]],Table71128[[#This Row],[Information Type]],Table71128[[#This Row],[Information Deliverable]])</f>
        <v>Non-geometric Information | Document (Technical) | Business Case</v>
      </c>
    </row>
    <row r="34" spans="1:22" s="18" customFormat="1" x14ac:dyDescent="0.25">
      <c r="A34" s="11"/>
      <c r="B34" s="11"/>
      <c r="C34" s="11"/>
      <c r="D34" s="11"/>
      <c r="E34" s="11"/>
      <c r="F34" s="11"/>
      <c r="G34" s="11"/>
      <c r="H34" s="11"/>
      <c r="I34" s="11"/>
      <c r="J34" s="11"/>
      <c r="K34" s="11"/>
      <c r="L34" s="11"/>
      <c r="M34" s="11"/>
      <c r="N34" s="14" t="str">
        <f>_xlfn.TEXTJOIN("-",TRUE,Table71128[[#This Row],[Cat Code]],Table71128[[#This Row],[IT Code]],Table71128[[#This Row],[Info Del Code]])</f>
        <v>NG-DT-CAL</v>
      </c>
      <c r="O34" s="13">
        <v>29</v>
      </c>
      <c r="P34" s="13" t="s">
        <v>600</v>
      </c>
      <c r="Q34" s="10" t="s">
        <v>601</v>
      </c>
      <c r="R34" s="9" t="s">
        <v>639</v>
      </c>
      <c r="S34" s="29" t="s">
        <v>640</v>
      </c>
      <c r="T34" s="23" t="s">
        <v>20</v>
      </c>
      <c r="U34" s="21" t="s">
        <v>19</v>
      </c>
      <c r="V34" s="63" t="str">
        <f>_xlfn.TEXTJOIN(" | ",TRUE,Table71128[[#This Row],[Information Category]],Table71128[[#This Row],[Information Type]],Table71128[[#This Row],[Information Deliverable]])</f>
        <v>Non-geometric Information | Document (Technical) | Calculation</v>
      </c>
    </row>
    <row r="35" spans="1:22" s="18" customFormat="1" x14ac:dyDescent="0.25">
      <c r="A35" s="11"/>
      <c r="B35" s="11"/>
      <c r="C35" s="11"/>
      <c r="D35" s="11"/>
      <c r="E35" s="11"/>
      <c r="F35" s="11"/>
      <c r="G35" s="11"/>
      <c r="H35" s="11"/>
      <c r="I35" s="11"/>
      <c r="J35" s="11"/>
      <c r="K35" s="11"/>
      <c r="L35" s="11"/>
      <c r="M35" s="11"/>
      <c r="N35" s="14" t="str">
        <f>_xlfn.TEXTJOIN("-",TRUE,Table71128[[#This Row],[Cat Code]],Table71128[[#This Row],[IT Code]],Table71128[[#This Row],[Info Del Code]])</f>
        <v>NG-DT-CER</v>
      </c>
      <c r="O35" s="13">
        <v>30</v>
      </c>
      <c r="P35" s="13" t="s">
        <v>600</v>
      </c>
      <c r="Q35" s="10" t="s">
        <v>601</v>
      </c>
      <c r="R35" s="9" t="s">
        <v>639</v>
      </c>
      <c r="S35" s="29" t="s">
        <v>640</v>
      </c>
      <c r="T35" s="23" t="s">
        <v>25</v>
      </c>
      <c r="U35" s="21" t="s">
        <v>24</v>
      </c>
      <c r="V35" s="63" t="str">
        <f>_xlfn.TEXTJOIN(" | ",TRUE,Table71128[[#This Row],[Information Category]],Table71128[[#This Row],[Information Type]],Table71128[[#This Row],[Information Deliverable]])</f>
        <v>Non-geometric Information | Document (Technical) | Certificate</v>
      </c>
    </row>
    <row r="36" spans="1:22" s="18" customFormat="1" x14ac:dyDescent="0.25">
      <c r="A36" s="11"/>
      <c r="B36" s="11"/>
      <c r="C36" s="11"/>
      <c r="D36" s="11"/>
      <c r="E36" s="11"/>
      <c r="F36" s="11"/>
      <c r="G36" s="11"/>
      <c r="H36" s="11"/>
      <c r="I36" s="11"/>
      <c r="J36" s="11"/>
      <c r="K36" s="11"/>
      <c r="L36" s="11"/>
      <c r="M36" s="11"/>
      <c r="N36" s="14" t="str">
        <f>_xlfn.TEXTJOIN("-",TRUE,Table71128[[#This Row],[Cat Code]],Table71128[[#This Row],[IT Code]],Table71128[[#This Row],[Info Del Code]])</f>
        <v>NG-DT-DES</v>
      </c>
      <c r="O36" s="13">
        <v>31</v>
      </c>
      <c r="P36" s="13" t="s">
        <v>600</v>
      </c>
      <c r="Q36" s="10" t="s">
        <v>601</v>
      </c>
      <c r="R36" s="9" t="s">
        <v>639</v>
      </c>
      <c r="S36" s="29" t="s">
        <v>640</v>
      </c>
      <c r="T36" s="23" t="s">
        <v>535</v>
      </c>
      <c r="U36" s="21" t="s">
        <v>534</v>
      </c>
      <c r="V36" s="63" t="str">
        <f>_xlfn.TEXTJOIN(" | ",TRUE,Table71128[[#This Row],[Information Category]],Table71128[[#This Row],[Information Type]],Table71128[[#This Row],[Information Deliverable]])</f>
        <v>Non-geometric Information | Document (Technical) | Design</v>
      </c>
    </row>
    <row r="37" spans="1:22" s="18" customFormat="1" x14ac:dyDescent="0.25">
      <c r="A37" s="11"/>
      <c r="B37" s="11"/>
      <c r="C37" s="11"/>
      <c r="D37" s="11"/>
      <c r="E37" s="11"/>
      <c r="F37" s="11"/>
      <c r="G37" s="11"/>
      <c r="H37" s="11"/>
      <c r="I37" s="11"/>
      <c r="J37" s="11"/>
      <c r="K37" s="11"/>
      <c r="L37" s="11"/>
      <c r="M37" s="11"/>
      <c r="N37" s="14" t="str">
        <f>_xlfn.TEXTJOIN("-",TRUE,Table71128[[#This Row],[Cat Code]],Table71128[[#This Row],[IT Code]],Table71128[[#This Row],[Info Del Code]])</f>
        <v>NG-DT-DST</v>
      </c>
      <c r="O37" s="13">
        <v>32</v>
      </c>
      <c r="P37" s="13" t="s">
        <v>600</v>
      </c>
      <c r="Q37" s="10" t="s">
        <v>601</v>
      </c>
      <c r="R37" s="9" t="s">
        <v>639</v>
      </c>
      <c r="S37" s="29" t="s">
        <v>640</v>
      </c>
      <c r="T37" s="23" t="s">
        <v>648</v>
      </c>
      <c r="U37" s="21" t="s">
        <v>42</v>
      </c>
      <c r="V37" s="63" t="str">
        <f>_xlfn.TEXTJOIN(" | ",TRUE,Table71128[[#This Row],[Information Category]],Table71128[[#This Row],[Information Type]],Table71128[[#This Row],[Information Deliverable]])</f>
        <v>Non-geometric Information | Document (Technical) | Data Sheet</v>
      </c>
    </row>
    <row r="38" spans="1:22" s="18" customFormat="1" x14ac:dyDescent="0.25">
      <c r="A38" s="11"/>
      <c r="B38" s="11"/>
      <c r="C38" s="11"/>
      <c r="D38" s="11"/>
      <c r="E38" s="11"/>
      <c r="F38" s="11"/>
      <c r="G38" s="11"/>
      <c r="H38" s="11"/>
      <c r="I38" s="11"/>
      <c r="J38" s="11"/>
      <c r="K38" s="11"/>
      <c r="L38" s="11"/>
      <c r="M38" s="11"/>
      <c r="N38" s="14" t="str">
        <f>_xlfn.TEXTJOIN("-",TRUE,Table71128[[#This Row],[Cat Code]],Table71128[[#This Row],[IT Code]],Table71128[[#This Row],[Info Del Code]])</f>
        <v>NG-DT-EAP</v>
      </c>
      <c r="O38" s="13">
        <v>33</v>
      </c>
      <c r="P38" s="13" t="s">
        <v>600</v>
      </c>
      <c r="Q38" s="10" t="s">
        <v>601</v>
      </c>
      <c r="R38" s="9" t="s">
        <v>639</v>
      </c>
      <c r="S38" s="29" t="s">
        <v>640</v>
      </c>
      <c r="T38" s="56" t="s">
        <v>649</v>
      </c>
      <c r="U38" s="55" t="s">
        <v>650</v>
      </c>
      <c r="V38" s="64" t="str">
        <f>_xlfn.TEXTJOIN(" | ",TRUE,Table71128[[#This Row],[Information Category]],Table71128[[#This Row],[Information Type]],Table71128[[#This Row],[Information Deliverable]])</f>
        <v>Non-geometric Information | Document (Technical) | Emergency Action Plan</v>
      </c>
    </row>
    <row r="39" spans="1:22" s="18" customFormat="1" x14ac:dyDescent="0.25">
      <c r="A39" s="11"/>
      <c r="B39" s="11"/>
      <c r="C39" s="11"/>
      <c r="D39" s="11"/>
      <c r="E39" s="11"/>
      <c r="F39" s="11"/>
      <c r="G39" s="11"/>
      <c r="H39" s="11"/>
      <c r="I39" s="11"/>
      <c r="J39" s="11"/>
      <c r="K39" s="11"/>
      <c r="L39" s="11"/>
      <c r="M39" s="11"/>
      <c r="N39" s="14" t="str">
        <f>_xlfn.TEXTJOIN("-",TRUE,Table71128[[#This Row],[Cat Code]],Table71128[[#This Row],[IT Code]],Table71128[[#This Row],[Info Del Code]])</f>
        <v>NG-DT-EPI</v>
      </c>
      <c r="O39" s="13">
        <v>34</v>
      </c>
      <c r="P39" s="13" t="s">
        <v>600</v>
      </c>
      <c r="Q39" s="10" t="s">
        <v>601</v>
      </c>
      <c r="R39" s="9" t="s">
        <v>639</v>
      </c>
      <c r="S39" s="29" t="s">
        <v>640</v>
      </c>
      <c r="T39" s="56" t="s">
        <v>651</v>
      </c>
      <c r="U39" s="55" t="s">
        <v>652</v>
      </c>
      <c r="V39" s="64" t="str">
        <f>_xlfn.TEXTJOIN(" | ",TRUE,Table71128[[#This Row],[Information Category]],Table71128[[#This Row],[Information Type]],Table71128[[#This Row],[Information Deliverable]])</f>
        <v>Non-geometric Information | Document (Technical) | Environmental Protection Instruction</v>
      </c>
    </row>
    <row r="40" spans="1:22" s="18" customFormat="1" x14ac:dyDescent="0.25">
      <c r="A40" s="11"/>
      <c r="B40" s="11"/>
      <c r="C40" s="11"/>
      <c r="D40" s="11"/>
      <c r="E40" s="11"/>
      <c r="F40" s="11"/>
      <c r="G40" s="11"/>
      <c r="H40" s="11"/>
      <c r="I40" s="11"/>
      <c r="J40" s="11"/>
      <c r="K40" s="11"/>
      <c r="L40" s="11"/>
      <c r="M40" s="11"/>
      <c r="N40" s="14" t="str">
        <f>_xlfn.TEXTJOIN("-",TRUE,Table71128[[#This Row],[Cat Code]],Table71128[[#This Row],[IT Code]],Table71128[[#This Row],[Info Del Code]])</f>
        <v>NG-DT-ITP</v>
      </c>
      <c r="O40" s="13">
        <v>35</v>
      </c>
      <c r="P40" s="13" t="s">
        <v>600</v>
      </c>
      <c r="Q40" s="10" t="s">
        <v>601</v>
      </c>
      <c r="R40" s="9" t="s">
        <v>639</v>
      </c>
      <c r="S40" s="29" t="s">
        <v>640</v>
      </c>
      <c r="T40" s="23" t="s">
        <v>69</v>
      </c>
      <c r="U40" s="21" t="s">
        <v>653</v>
      </c>
      <c r="V40" s="63" t="str">
        <f>_xlfn.TEXTJOIN(" | ",TRUE,Table71128[[#This Row],[Information Category]],Table71128[[#This Row],[Information Type]],Table71128[[#This Row],[Information Deliverable]])</f>
        <v>Non-geometric Information | Document (Technical) | Inspection and Test Plan</v>
      </c>
    </row>
    <row r="41" spans="1:22" s="18" customFormat="1" x14ac:dyDescent="0.25">
      <c r="A41" s="11"/>
      <c r="B41" s="11"/>
      <c r="C41" s="11"/>
      <c r="D41" s="11"/>
      <c r="E41" s="11"/>
      <c r="F41" s="11"/>
      <c r="G41" s="11"/>
      <c r="H41" s="11"/>
      <c r="I41" s="11"/>
      <c r="J41" s="11"/>
      <c r="K41" s="11"/>
      <c r="L41" s="11"/>
      <c r="M41" s="11"/>
      <c r="N41" s="14" t="str">
        <f>_xlfn.TEXTJOIN("-",TRUE,Table71128[[#This Row],[Cat Code]],Table71128[[#This Row],[IT Code]],Table71128[[#This Row],[Info Del Code]])</f>
        <v>NG-DT-ITR</v>
      </c>
      <c r="O41" s="13">
        <v>36</v>
      </c>
      <c r="P41" s="13" t="s">
        <v>600</v>
      </c>
      <c r="Q41" s="10" t="s">
        <v>601</v>
      </c>
      <c r="R41" s="9" t="s">
        <v>639</v>
      </c>
      <c r="S41" s="29" t="s">
        <v>640</v>
      </c>
      <c r="T41" s="23" t="s">
        <v>71</v>
      </c>
      <c r="U41" s="21" t="s">
        <v>70</v>
      </c>
      <c r="V41" s="63" t="str">
        <f>_xlfn.TEXTJOIN(" | ",TRUE,Table71128[[#This Row],[Information Category]],Table71128[[#This Row],[Information Type]],Table71128[[#This Row],[Information Deliverable]])</f>
        <v>Non-geometric Information | Document (Technical) | Inspection and Test Record</v>
      </c>
    </row>
    <row r="42" spans="1:22" s="18" customFormat="1" x14ac:dyDescent="0.25">
      <c r="A42" s="11"/>
      <c r="B42" s="11"/>
      <c r="C42" s="11"/>
      <c r="D42" s="11"/>
      <c r="E42" s="11"/>
      <c r="F42" s="11"/>
      <c r="G42" s="11"/>
      <c r="H42" s="11"/>
      <c r="I42" s="11"/>
      <c r="J42" s="11"/>
      <c r="K42" s="11"/>
      <c r="L42" s="11"/>
      <c r="M42" s="11"/>
      <c r="N42" s="14" t="str">
        <f>_xlfn.TEXTJOIN("-",TRUE,Table71128[[#This Row],[Cat Code]],Table71128[[#This Row],[IT Code]],Table71128[[#This Row],[Info Del Code]])</f>
        <v>NG-DT-MAN</v>
      </c>
      <c r="O42" s="13">
        <v>37</v>
      </c>
      <c r="P42" s="13" t="s">
        <v>600</v>
      </c>
      <c r="Q42" s="10" t="s">
        <v>601</v>
      </c>
      <c r="R42" s="9" t="s">
        <v>639</v>
      </c>
      <c r="S42" s="29" t="s">
        <v>640</v>
      </c>
      <c r="T42" s="23" t="s">
        <v>82</v>
      </c>
      <c r="U42" s="21" t="s">
        <v>654</v>
      </c>
      <c r="V42" s="63" t="str">
        <f>_xlfn.TEXTJOIN(" | ",TRUE,Table71128[[#This Row],[Information Category]],Table71128[[#This Row],[Information Type]],Table71128[[#This Row],[Information Deliverable]])</f>
        <v xml:space="preserve">Non-geometric Information | Document (Technical) | Manual </v>
      </c>
    </row>
    <row r="43" spans="1:22" s="18" customFormat="1" x14ac:dyDescent="0.25">
      <c r="A43" s="11"/>
      <c r="B43" s="11"/>
      <c r="C43" s="11"/>
      <c r="D43" s="11"/>
      <c r="E43" s="11"/>
      <c r="F43" s="11"/>
      <c r="G43" s="11"/>
      <c r="H43" s="11"/>
      <c r="I43" s="11"/>
      <c r="J43" s="11"/>
      <c r="K43" s="11"/>
      <c r="L43" s="11"/>
      <c r="M43" s="11"/>
      <c r="N43" s="14" t="str">
        <f>_xlfn.TEXTJOIN("-",TRUE,Table71128[[#This Row],[Cat Code]],Table71128[[#This Row],[IT Code]],Table71128[[#This Row],[Info Del Code]])</f>
        <v>NG-DT-MDR</v>
      </c>
      <c r="O43" s="13">
        <v>38</v>
      </c>
      <c r="P43" s="13" t="s">
        <v>600</v>
      </c>
      <c r="Q43" s="10" t="s">
        <v>601</v>
      </c>
      <c r="R43" s="9" t="s">
        <v>639</v>
      </c>
      <c r="S43" s="29" t="s">
        <v>640</v>
      </c>
      <c r="T43" s="23" t="s">
        <v>86</v>
      </c>
      <c r="U43" s="21" t="s">
        <v>85</v>
      </c>
      <c r="V43" s="63" t="str">
        <f>_xlfn.TEXTJOIN(" | ",TRUE,Table71128[[#This Row],[Information Category]],Table71128[[#This Row],[Information Type]],Table71128[[#This Row],[Information Deliverable]])</f>
        <v>Non-geometric Information | Document (Technical) | Manufacturer’s Data Report</v>
      </c>
    </row>
    <row r="44" spans="1:22" s="18" customFormat="1" x14ac:dyDescent="0.25">
      <c r="A44" s="11"/>
      <c r="B44" s="11"/>
      <c r="C44" s="11"/>
      <c r="D44" s="11"/>
      <c r="E44" s="11"/>
      <c r="F44" s="11"/>
      <c r="G44" s="11"/>
      <c r="H44" s="11"/>
      <c r="I44" s="11"/>
      <c r="J44" s="11"/>
      <c r="K44" s="11"/>
      <c r="L44" s="11"/>
      <c r="M44" s="11"/>
      <c r="N44" s="14" t="str">
        <f>_xlfn.TEXTJOIN("-",TRUE,Table71128[[#This Row],[Cat Code]],Table71128[[#This Row],[IT Code]],Table71128[[#This Row],[Info Del Code]])</f>
        <v>NG-DT-PLN</v>
      </c>
      <c r="O44" s="13">
        <v>39</v>
      </c>
      <c r="P44" s="13" t="s">
        <v>600</v>
      </c>
      <c r="Q44" s="10" t="s">
        <v>601</v>
      </c>
      <c r="R44" s="9" t="s">
        <v>639</v>
      </c>
      <c r="S44" s="29" t="s">
        <v>640</v>
      </c>
      <c r="T44" s="23" t="s">
        <v>89</v>
      </c>
      <c r="U44" s="21" t="s">
        <v>88</v>
      </c>
      <c r="V44" s="63" t="str">
        <f>_xlfn.TEXTJOIN(" | ",TRUE,Table71128[[#This Row],[Information Category]],Table71128[[#This Row],[Information Type]],Table71128[[#This Row],[Information Deliverable]])</f>
        <v>Non-geometric Information | Document (Technical) | Plan</v>
      </c>
    </row>
    <row r="45" spans="1:22" s="18" customFormat="1" x14ac:dyDescent="0.25">
      <c r="A45" s="11"/>
      <c r="B45" s="11"/>
      <c r="C45" s="11"/>
      <c r="D45" s="11"/>
      <c r="E45" s="11"/>
      <c r="F45" s="11"/>
      <c r="G45" s="11"/>
      <c r="H45" s="11"/>
      <c r="I45" s="11"/>
      <c r="J45" s="11"/>
      <c r="K45" s="11"/>
      <c r="L45" s="11"/>
      <c r="M45" s="11"/>
      <c r="N45" s="14" t="str">
        <f>_xlfn.TEXTJOIN("-",TRUE,Table71128[[#This Row],[Cat Code]],Table71128[[#This Row],[IT Code]],Table71128[[#This Row],[Info Del Code]])</f>
        <v>NG-DT-RDS</v>
      </c>
      <c r="O45" s="13">
        <v>40</v>
      </c>
      <c r="P45" s="13" t="s">
        <v>600</v>
      </c>
      <c r="Q45" s="10" t="s">
        <v>601</v>
      </c>
      <c r="R45" s="9" t="s">
        <v>639</v>
      </c>
      <c r="S45" s="29" t="s">
        <v>640</v>
      </c>
      <c r="T45" s="23" t="s">
        <v>655</v>
      </c>
      <c r="U45" s="21" t="s">
        <v>656</v>
      </c>
      <c r="V45" s="63" t="str">
        <f>_xlfn.TEXTJOIN(" | ",TRUE,Table71128[[#This Row],[Information Category]],Table71128[[#This Row],[Information Type]],Table71128[[#This Row],[Information Deliverable]])</f>
        <v>Non-geometric Information | Document (Technical) | Room Data Sheet</v>
      </c>
    </row>
    <row r="46" spans="1:22" s="18" customFormat="1" x14ac:dyDescent="0.25">
      <c r="A46" s="11"/>
      <c r="B46" s="11"/>
      <c r="C46" s="11"/>
      <c r="D46" s="11"/>
      <c r="E46" s="11"/>
      <c r="F46" s="11"/>
      <c r="G46" s="11"/>
      <c r="H46" s="11"/>
      <c r="I46" s="11"/>
      <c r="J46" s="11"/>
      <c r="K46" s="11"/>
      <c r="L46" s="11"/>
      <c r="M46" s="11"/>
      <c r="N46" s="14" t="str">
        <f>_xlfn.TEXTJOIN("-",TRUE,Table71128[[#This Row],[Cat Code]],Table71128[[#This Row],[IT Code]],Table71128[[#This Row],[Info Del Code]])</f>
        <v>NG-DT-RFI</v>
      </c>
      <c r="O46" s="13">
        <v>41</v>
      </c>
      <c r="P46" s="13" t="s">
        <v>600</v>
      </c>
      <c r="Q46" s="10" t="s">
        <v>601</v>
      </c>
      <c r="R46" s="9" t="s">
        <v>639</v>
      </c>
      <c r="S46" s="29" t="s">
        <v>640</v>
      </c>
      <c r="T46" s="23" t="s">
        <v>657</v>
      </c>
      <c r="U46" s="21" t="s">
        <v>658</v>
      </c>
      <c r="V46" s="63" t="str">
        <f>_xlfn.TEXTJOIN(" | ",TRUE,Table71128[[#This Row],[Information Category]],Table71128[[#This Row],[Information Type]],Table71128[[#This Row],[Information Deliverable]])</f>
        <v>Non-geometric Information | Document (Technical) | Request for Information</v>
      </c>
    </row>
    <row r="47" spans="1:22" s="18" customFormat="1" x14ac:dyDescent="0.25">
      <c r="A47" s="11"/>
      <c r="B47" s="11"/>
      <c r="C47" s="11"/>
      <c r="D47" s="11"/>
      <c r="E47" s="11"/>
      <c r="F47" s="11"/>
      <c r="G47" s="11"/>
      <c r="H47" s="11"/>
      <c r="I47" s="11"/>
      <c r="J47" s="11"/>
      <c r="K47" s="11"/>
      <c r="L47" s="11"/>
      <c r="M47" s="11"/>
      <c r="N47" s="14" t="str">
        <f>_xlfn.TEXTJOIN("-",TRUE,Table71128[[#This Row],[Cat Code]],Table71128[[#This Row],[IT Code]],Table71128[[#This Row],[Info Del Code]])</f>
        <v>NG-DT-RNF</v>
      </c>
      <c r="O47" s="13">
        <v>42</v>
      </c>
      <c r="P47" s="13" t="s">
        <v>600</v>
      </c>
      <c r="Q47" s="10" t="s">
        <v>601</v>
      </c>
      <c r="R47" s="9" t="s">
        <v>639</v>
      </c>
      <c r="S47" s="29" t="s">
        <v>640</v>
      </c>
      <c r="T47" s="23" t="s">
        <v>97</v>
      </c>
      <c r="U47" s="21" t="s">
        <v>96</v>
      </c>
      <c r="V47" s="63" t="str">
        <f>_xlfn.TEXTJOIN(" | ",TRUE,Table71128[[#This Row],[Information Category]],Table71128[[#This Row],[Information Type]],Table71128[[#This Row],[Information Deliverable]])</f>
        <v>Non-geometric Information | Document (Technical) | Relay Notification Form</v>
      </c>
    </row>
    <row r="48" spans="1:22" s="18" customFormat="1" x14ac:dyDescent="0.25">
      <c r="A48" s="11"/>
      <c r="B48" s="11"/>
      <c r="C48" s="11"/>
      <c r="D48" s="11"/>
      <c r="E48" s="11"/>
      <c r="F48" s="11"/>
      <c r="G48" s="11"/>
      <c r="H48" s="11"/>
      <c r="I48" s="11"/>
      <c r="J48" s="11"/>
      <c r="K48" s="11"/>
      <c r="L48" s="11"/>
      <c r="M48" s="11"/>
      <c r="N48" s="14" t="str">
        <f>_xlfn.TEXTJOIN("-",TRUE,Table71128[[#This Row],[Cat Code]],Table71128[[#This Row],[IT Code]],Table71128[[#This Row],[Info Del Code]])</f>
        <v>NG-DT-RPT</v>
      </c>
      <c r="O48" s="13">
        <v>43</v>
      </c>
      <c r="P48" s="13" t="s">
        <v>600</v>
      </c>
      <c r="Q48" s="10" t="s">
        <v>601</v>
      </c>
      <c r="R48" s="9" t="s">
        <v>639</v>
      </c>
      <c r="S48" s="29" t="s">
        <v>640</v>
      </c>
      <c r="T48" s="23" t="s">
        <v>99</v>
      </c>
      <c r="U48" s="21" t="s">
        <v>98</v>
      </c>
      <c r="V48" s="63" t="str">
        <f>_xlfn.TEXTJOIN(" | ",TRUE,Table71128[[#This Row],[Information Category]],Table71128[[#This Row],[Information Type]],Table71128[[#This Row],[Information Deliverable]])</f>
        <v>Non-geometric Information | Document (Technical) | Report</v>
      </c>
    </row>
    <row r="49" spans="1:22" s="18" customFormat="1" x14ac:dyDescent="0.25">
      <c r="A49" s="11"/>
      <c r="B49" s="11"/>
      <c r="C49" s="11"/>
      <c r="D49" s="11"/>
      <c r="E49" s="11"/>
      <c r="F49" s="11"/>
      <c r="G49" s="11"/>
      <c r="H49" s="11"/>
      <c r="I49" s="11"/>
      <c r="J49" s="11"/>
      <c r="K49" s="11"/>
      <c r="L49" s="11"/>
      <c r="M49" s="11"/>
      <c r="N49" s="14" t="str">
        <f>_xlfn.TEXTJOIN("-",TRUE,Table71128[[#This Row],[Cat Code]],Table71128[[#This Row],[IT Code]],Table71128[[#This Row],[Info Del Code]])</f>
        <v>NG-DT-RTI</v>
      </c>
      <c r="O49" s="13">
        <v>44</v>
      </c>
      <c r="P49" s="13" t="s">
        <v>600</v>
      </c>
      <c r="Q49" s="10" t="s">
        <v>601</v>
      </c>
      <c r="R49" s="9" t="s">
        <v>639</v>
      </c>
      <c r="S49" s="29" t="s">
        <v>640</v>
      </c>
      <c r="T49" s="23" t="s">
        <v>101</v>
      </c>
      <c r="U49" s="21" t="s">
        <v>100</v>
      </c>
      <c r="V49" s="63" t="str">
        <f>_xlfn.TEXTJOIN(" | ",TRUE,Table71128[[#This Row],[Information Category]],Table71128[[#This Row],[Information Type]],Table71128[[#This Row],[Information Deliverable]])</f>
        <v>Non-geometric Information | Document (Technical) | Relay Test Instruction</v>
      </c>
    </row>
    <row r="50" spans="1:22" s="18" customFormat="1" x14ac:dyDescent="0.25">
      <c r="A50" s="11"/>
      <c r="B50" s="11"/>
      <c r="C50" s="11"/>
      <c r="D50" s="11"/>
      <c r="E50" s="11"/>
      <c r="F50" s="11"/>
      <c r="G50" s="11"/>
      <c r="H50" s="11"/>
      <c r="I50" s="11"/>
      <c r="J50" s="11"/>
      <c r="K50" s="11"/>
      <c r="L50" s="11"/>
      <c r="M50" s="11"/>
      <c r="N50" s="14" t="str">
        <f>_xlfn.TEXTJOIN("-",TRUE,Table71128[[#This Row],[Cat Code]],Table71128[[#This Row],[IT Code]],Table71128[[#This Row],[Info Del Code]])</f>
        <v>NG-DT-SCI</v>
      </c>
      <c r="O50" s="13">
        <v>45</v>
      </c>
      <c r="P50" s="13" t="s">
        <v>600</v>
      </c>
      <c r="Q50" s="10" t="s">
        <v>601</v>
      </c>
      <c r="R50" s="9" t="s">
        <v>639</v>
      </c>
      <c r="S50" s="29" t="s">
        <v>640</v>
      </c>
      <c r="T50" s="23" t="s">
        <v>105</v>
      </c>
      <c r="U50" s="21" t="s">
        <v>104</v>
      </c>
      <c r="V50" s="63" t="str">
        <f>_xlfn.TEXTJOIN(" | ",TRUE,Table71128[[#This Row],[Information Category]],Table71128[[#This Row],[Information Type]],Table71128[[#This Row],[Information Deliverable]])</f>
        <v>Non-geometric Information | Document (Technical) | Site Conformance Inspection</v>
      </c>
    </row>
    <row r="51" spans="1:22" s="18" customFormat="1" x14ac:dyDescent="0.25">
      <c r="A51" s="11"/>
      <c r="B51" s="11"/>
      <c r="C51" s="11"/>
      <c r="D51" s="11"/>
      <c r="E51" s="11"/>
      <c r="F51" s="11"/>
      <c r="G51" s="11"/>
      <c r="H51" s="11"/>
      <c r="I51" s="11"/>
      <c r="J51" s="11"/>
      <c r="K51" s="11"/>
      <c r="L51" s="11"/>
      <c r="M51" s="11"/>
      <c r="N51" s="14" t="str">
        <f>_xlfn.TEXTJOIN("-",TRUE,Table71128[[#This Row],[Cat Code]],Table71128[[#This Row],[IT Code]],Table71128[[#This Row],[Info Del Code]])</f>
        <v>NG-DT-SPC</v>
      </c>
      <c r="O51" s="13">
        <v>46</v>
      </c>
      <c r="P51" s="13" t="s">
        <v>600</v>
      </c>
      <c r="Q51" s="10" t="s">
        <v>601</v>
      </c>
      <c r="R51" s="9" t="s">
        <v>639</v>
      </c>
      <c r="S51" s="29" t="s">
        <v>640</v>
      </c>
      <c r="T51" s="23" t="s">
        <v>659</v>
      </c>
      <c r="U51" s="21" t="s">
        <v>106</v>
      </c>
      <c r="V51" s="63" t="str">
        <f>_xlfn.TEXTJOIN(" | ",TRUE,Table71128[[#This Row],[Information Category]],Table71128[[#This Row],[Information Type]],Table71128[[#This Row],[Information Deliverable]])</f>
        <v>Non-geometric Information | Document (Technical) | Specification</v>
      </c>
    </row>
    <row r="52" spans="1:22" s="18" customFormat="1" x14ac:dyDescent="0.25">
      <c r="A52" s="11"/>
      <c r="B52" s="11"/>
      <c r="C52" s="11"/>
      <c r="D52" s="11"/>
      <c r="E52" s="11"/>
      <c r="F52" s="11"/>
      <c r="G52" s="11"/>
      <c r="H52" s="11"/>
      <c r="I52" s="11"/>
      <c r="J52" s="11"/>
      <c r="K52" s="11"/>
      <c r="L52" s="11"/>
      <c r="M52" s="11"/>
      <c r="N52" s="14" t="str">
        <f>_xlfn.TEXTJOIN("-",TRUE,Table71128[[#This Row],[Cat Code]],Table71128[[#This Row],[IT Code]],Table71128[[#This Row],[Info Del Code]])</f>
        <v>NG-DT-SOP</v>
      </c>
      <c r="O52" s="13">
        <v>47</v>
      </c>
      <c r="P52" s="13" t="s">
        <v>600</v>
      </c>
      <c r="Q52" s="10" t="s">
        <v>601</v>
      </c>
      <c r="R52" s="9" t="s">
        <v>639</v>
      </c>
      <c r="S52" s="29" t="s">
        <v>640</v>
      </c>
      <c r="T52" s="56" t="s">
        <v>660</v>
      </c>
      <c r="U52" s="55" t="s">
        <v>661</v>
      </c>
      <c r="V52" s="64" t="str">
        <f>_xlfn.TEXTJOIN(" | ",TRUE,Table71128[[#This Row],[Information Category]],Table71128[[#This Row],[Information Type]],Table71128[[#This Row],[Information Deliverable]])</f>
        <v>Non-geometric Information | Document (Technical) | Standard Operating Procedure</v>
      </c>
    </row>
    <row r="53" spans="1:22" s="18" customFormat="1" x14ac:dyDescent="0.25">
      <c r="A53" s="11"/>
      <c r="B53" s="11"/>
      <c r="C53" s="11"/>
      <c r="D53" s="11"/>
      <c r="E53" s="11"/>
      <c r="F53" s="11"/>
      <c r="G53" s="11"/>
      <c r="H53" s="11"/>
      <c r="I53" s="11"/>
      <c r="J53" s="11"/>
      <c r="K53" s="11"/>
      <c r="L53" s="11"/>
      <c r="M53" s="11"/>
      <c r="N53" s="14" t="str">
        <f>_xlfn.TEXTJOIN("-",TRUE,Table71128[[#This Row],[Cat Code]],Table71128[[#This Row],[IT Code]],Table71128[[#This Row],[Info Del Code]])</f>
        <v>NG-DT-STU</v>
      </c>
      <c r="O53" s="13">
        <v>48</v>
      </c>
      <c r="P53" s="13" t="s">
        <v>600</v>
      </c>
      <c r="Q53" s="10" t="s">
        <v>601</v>
      </c>
      <c r="R53" s="9" t="s">
        <v>639</v>
      </c>
      <c r="S53" s="29" t="s">
        <v>640</v>
      </c>
      <c r="T53" s="23" t="s">
        <v>662</v>
      </c>
      <c r="U53" s="21" t="s">
        <v>663</v>
      </c>
      <c r="V53" s="63" t="str">
        <f>_xlfn.TEXTJOIN(" | ",TRUE,Table71128[[#This Row],[Information Category]],Table71128[[#This Row],[Information Type]],Table71128[[#This Row],[Information Deliverable]])</f>
        <v>Non-geometric Information | Document (Technical) | Study</v>
      </c>
    </row>
    <row r="54" spans="1:22" s="18" customFormat="1" x14ac:dyDescent="0.25">
      <c r="A54" s="11"/>
      <c r="B54" s="11"/>
      <c r="C54" s="11"/>
      <c r="D54" s="11"/>
      <c r="E54" s="11"/>
      <c r="F54" s="11"/>
      <c r="G54" s="11"/>
      <c r="H54" s="11"/>
      <c r="I54" s="11"/>
      <c r="J54" s="11"/>
      <c r="K54" s="11"/>
      <c r="L54" s="11"/>
      <c r="M54" s="11"/>
      <c r="N54" s="14" t="str">
        <f>_xlfn.TEXTJOIN("-",TRUE,Table71128[[#This Row],[Cat Code]],Table71128[[#This Row],[IT Code]],Table71128[[#This Row],[Info Del Code]])</f>
        <v>NG-DT-TCN</v>
      </c>
      <c r="O54" s="13">
        <v>49</v>
      </c>
      <c r="P54" s="13" t="s">
        <v>600</v>
      </c>
      <c r="Q54" s="10" t="s">
        <v>601</v>
      </c>
      <c r="R54" s="9" t="s">
        <v>639</v>
      </c>
      <c r="S54" s="29" t="s">
        <v>640</v>
      </c>
      <c r="T54" s="23" t="s">
        <v>664</v>
      </c>
      <c r="U54" s="21" t="s">
        <v>665</v>
      </c>
      <c r="V54" s="63" t="str">
        <f>_xlfn.TEXTJOIN(" | ",TRUE,Table71128[[#This Row],[Information Category]],Table71128[[#This Row],[Information Type]],Table71128[[#This Row],[Information Deliverable]])</f>
        <v>Non-geometric Information | Document (Technical) | Technical Note</v>
      </c>
    </row>
    <row r="55" spans="1:22" s="18" customFormat="1" x14ac:dyDescent="0.25">
      <c r="A55" s="11"/>
      <c r="B55" s="11"/>
      <c r="C55" s="11"/>
      <c r="D55" s="11"/>
      <c r="E55" s="11"/>
      <c r="F55" s="11"/>
      <c r="G55" s="11"/>
      <c r="H55" s="11"/>
      <c r="I55" s="11"/>
      <c r="J55" s="11"/>
      <c r="K55" s="11"/>
      <c r="L55" s="11"/>
      <c r="M55" s="11"/>
      <c r="N55" s="14" t="str">
        <f>_xlfn.TEXTJOIN("-",TRUE,Table71128[[#This Row],[Cat Code]],Table71128[[#This Row],[IT Code]],Table71128[[#This Row],[Info Del Code]])</f>
        <v>NG-DT-TST</v>
      </c>
      <c r="O55" s="13">
        <v>50</v>
      </c>
      <c r="P55" s="13" t="s">
        <v>600</v>
      </c>
      <c r="Q55" s="10" t="s">
        <v>601</v>
      </c>
      <c r="R55" s="9" t="s">
        <v>639</v>
      </c>
      <c r="S55" s="28" t="s">
        <v>640</v>
      </c>
      <c r="T55" s="23" t="s">
        <v>666</v>
      </c>
      <c r="U55" s="21" t="s">
        <v>667</v>
      </c>
      <c r="V55" s="63" t="str">
        <f>_xlfn.TEXTJOIN(" | ",TRUE,Table71128[[#This Row],[Information Category]],Table71128[[#This Row],[Information Type]],Table71128[[#This Row],[Information Deliverable]])</f>
        <v>Non-geometric Information | Document (Technical) | Test Record</v>
      </c>
    </row>
    <row r="56" spans="1:22" s="18" customFormat="1" x14ac:dyDescent="0.25">
      <c r="A56" s="11"/>
      <c r="B56" s="11"/>
      <c r="C56" s="11"/>
      <c r="D56" s="11"/>
      <c r="E56" s="11"/>
      <c r="F56" s="11"/>
      <c r="G56" s="11"/>
      <c r="H56" s="11"/>
      <c r="I56" s="11"/>
      <c r="J56" s="11"/>
      <c r="K56" s="11"/>
      <c r="L56" s="11"/>
      <c r="M56" s="11"/>
      <c r="N56" s="14" t="str">
        <f>_xlfn.TEXTJOIN("-",TRUE,Table71128[[#This Row],[Cat Code]],Table71128[[#This Row],[IT Code]],Table71128[[#This Row],[Info Del Code]])</f>
        <v>NG-DT-WAA</v>
      </c>
      <c r="O56" s="13">
        <v>51</v>
      </c>
      <c r="P56" s="13" t="s">
        <v>600</v>
      </c>
      <c r="Q56" s="10" t="s">
        <v>601</v>
      </c>
      <c r="R56" s="9" t="s">
        <v>639</v>
      </c>
      <c r="S56" s="28" t="s">
        <v>640</v>
      </c>
      <c r="T56" s="23" t="s">
        <v>668</v>
      </c>
      <c r="U56" s="21" t="s">
        <v>669</v>
      </c>
      <c r="V56" s="63" t="str">
        <f>_xlfn.TEXTJOIN(" | ",TRUE,Table71128[[#This Row],[Information Category]],Table71128[[#This Row],[Information Type]],Table71128[[#This Row],[Information Deliverable]])</f>
        <v>Non-geometric Information | Document (Technical) | Work Activity Advice</v>
      </c>
    </row>
    <row r="57" spans="1:22" s="18" customFormat="1" x14ac:dyDescent="0.25">
      <c r="A57" s="11"/>
      <c r="B57" s="11"/>
      <c r="C57" s="11"/>
      <c r="D57" s="11"/>
      <c r="E57" s="11"/>
      <c r="F57" s="11"/>
      <c r="G57" s="11"/>
      <c r="H57" s="11"/>
      <c r="I57" s="11"/>
      <c r="J57" s="11"/>
      <c r="K57" s="11"/>
      <c r="L57" s="11"/>
      <c r="M57" s="11"/>
      <c r="N57" s="14" t="str">
        <f>_xlfn.TEXTJOIN("-",TRUE,Table71128[[#This Row],[Cat Code]],Table71128[[#This Row],[IT Code]],Table71128[[#This Row],[Info Del Code]])</f>
        <v>NG-DT-WMS</v>
      </c>
      <c r="O57" s="13">
        <v>52</v>
      </c>
      <c r="P57" s="13" t="s">
        <v>600</v>
      </c>
      <c r="Q57" s="10" t="s">
        <v>601</v>
      </c>
      <c r="R57" s="9" t="s">
        <v>639</v>
      </c>
      <c r="S57" s="28" t="s">
        <v>640</v>
      </c>
      <c r="T57" s="23" t="s">
        <v>670</v>
      </c>
      <c r="U57" s="21" t="s">
        <v>671</v>
      </c>
      <c r="V57" s="63" t="str">
        <f>_xlfn.TEXTJOIN(" | ",TRUE,Table71128[[#This Row],[Information Category]],Table71128[[#This Row],[Information Type]],Table71128[[#This Row],[Information Deliverable]])</f>
        <v>Non-geometric Information | Document (Technical) | Works Method Statement</v>
      </c>
    </row>
    <row r="58" spans="1:22" s="18" customFormat="1" x14ac:dyDescent="0.25">
      <c r="A58" s="11"/>
      <c r="B58" s="11"/>
      <c r="C58" s="11"/>
      <c r="D58" s="11"/>
      <c r="E58" s="11"/>
      <c r="F58" s="11"/>
      <c r="G58" s="11"/>
      <c r="H58" s="11"/>
      <c r="I58" s="11"/>
      <c r="J58" s="11"/>
      <c r="K58" s="11"/>
      <c r="L58" s="11"/>
      <c r="M58" s="11"/>
      <c r="N58" s="14" t="str">
        <f>_xlfn.TEXTJOIN("-",TRUE,Table71128[[#This Row],[Cat Code]],Table71128[[#This Row],[IT Code]],Table71128[[#This Row],[Info Del Code]])</f>
        <v>NG-DT-WTY</v>
      </c>
      <c r="O58" s="13">
        <v>53</v>
      </c>
      <c r="P58" s="13" t="s">
        <v>600</v>
      </c>
      <c r="Q58" s="10" t="s">
        <v>601</v>
      </c>
      <c r="R58" s="9" t="s">
        <v>639</v>
      </c>
      <c r="S58" s="28" t="s">
        <v>640</v>
      </c>
      <c r="T58" s="23" t="s">
        <v>109</v>
      </c>
      <c r="U58" s="21" t="s">
        <v>108</v>
      </c>
      <c r="V58" s="63" t="str">
        <f>_xlfn.TEXTJOIN(" | ",TRUE,Table71128[[#This Row],[Information Category]],Table71128[[#This Row],[Information Type]],Table71128[[#This Row],[Information Deliverable]])</f>
        <v>Non-geometric Information | Document (Technical) | Warranty</v>
      </c>
    </row>
    <row r="59" spans="1:22" s="18" customFormat="1" x14ac:dyDescent="0.25">
      <c r="A59" s="11"/>
      <c r="B59" s="11"/>
      <c r="C59" s="11"/>
      <c r="D59" s="11"/>
      <c r="E59" s="11"/>
      <c r="F59" s="11"/>
      <c r="G59" s="11"/>
      <c r="H59" s="11"/>
      <c r="I59" s="11"/>
      <c r="J59" s="11"/>
      <c r="K59" s="11"/>
      <c r="L59" s="11"/>
      <c r="M59" s="11"/>
      <c r="N59" s="14" t="str">
        <f>_xlfn.TEXTJOIN("-",TRUE,Table71128[[#This Row],[Cat Code]],Table71128[[#This Row],[IT Code]],Table71128[[#This Row],[Info Del Code]])</f>
        <v>NG-DC</v>
      </c>
      <c r="O59" s="13">
        <v>54</v>
      </c>
      <c r="P59" s="13" t="s">
        <v>600</v>
      </c>
      <c r="Q59" s="10" t="s">
        <v>601</v>
      </c>
      <c r="R59" s="13" t="s">
        <v>508</v>
      </c>
      <c r="S59" s="25" t="s">
        <v>672</v>
      </c>
      <c r="T59" s="19"/>
      <c r="U59" s="20"/>
      <c r="V59" s="19" t="str">
        <f>_xlfn.TEXTJOIN(" | ",TRUE,Table71128[[#This Row],[Information Category]],Table71128[[#This Row],[Information Type]],Table71128[[#This Row],[Information Deliverable]])</f>
        <v>Non-geometric Information | Document (Commerical)</v>
      </c>
    </row>
    <row r="60" spans="1:22" s="18" customFormat="1" x14ac:dyDescent="0.25">
      <c r="A60" s="11"/>
      <c r="B60" s="11"/>
      <c r="C60" s="11"/>
      <c r="D60" s="11"/>
      <c r="E60" s="11"/>
      <c r="F60" s="11"/>
      <c r="G60" s="11"/>
      <c r="H60" s="11"/>
      <c r="I60" s="11"/>
      <c r="J60" s="11"/>
      <c r="K60" s="11"/>
      <c r="L60" s="11"/>
      <c r="M60" s="11"/>
      <c r="N60" s="14" t="str">
        <f>_xlfn.TEXTJOIN("-",TRUE,Table71128[[#This Row],[Cat Code]],Table71128[[#This Row],[IT Code]],Table71128[[#This Row],[Info Del Code]])</f>
        <v>NG-DC-AGN</v>
      </c>
      <c r="O60" s="13">
        <v>55</v>
      </c>
      <c r="P60" s="13" t="s">
        <v>600</v>
      </c>
      <c r="Q60" s="10" t="s">
        <v>601</v>
      </c>
      <c r="R60" s="13" t="s">
        <v>508</v>
      </c>
      <c r="S60" s="25" t="s">
        <v>672</v>
      </c>
      <c r="T60" s="24" t="s">
        <v>673</v>
      </c>
      <c r="U60" s="25" t="s">
        <v>674</v>
      </c>
      <c r="V60" s="65" t="str">
        <f>_xlfn.TEXTJOIN(" | ",TRUE,Table71128[[#This Row],[Information Category]],Table71128[[#This Row],[Information Type]],Table71128[[#This Row],[Information Deliverable]])</f>
        <v>Non-geometric Information | Document (Commerical) | Meeting Agenda</v>
      </c>
    </row>
    <row r="61" spans="1:22" s="18" customFormat="1" x14ac:dyDescent="0.25">
      <c r="A61" s="11"/>
      <c r="B61" s="11"/>
      <c r="C61" s="11"/>
      <c r="D61" s="11"/>
      <c r="E61" s="11"/>
      <c r="F61" s="11"/>
      <c r="G61" s="11"/>
      <c r="H61" s="11"/>
      <c r="I61" s="11"/>
      <c r="J61" s="11"/>
      <c r="K61" s="11"/>
      <c r="L61" s="11"/>
      <c r="M61" s="11"/>
      <c r="N61" s="14" t="str">
        <f>_xlfn.TEXTJOIN("-",TRUE,Table71128[[#This Row],[Cat Code]],Table71128[[#This Row],[IT Code]],Table71128[[#This Row],[Info Del Code]])</f>
        <v>NG-DC-AGR</v>
      </c>
      <c r="O61" s="13">
        <v>56</v>
      </c>
      <c r="P61" s="13" t="s">
        <v>600</v>
      </c>
      <c r="Q61" s="10" t="s">
        <v>601</v>
      </c>
      <c r="R61" s="13" t="s">
        <v>508</v>
      </c>
      <c r="S61" s="25" t="s">
        <v>672</v>
      </c>
      <c r="T61" s="24" t="s">
        <v>3</v>
      </c>
      <c r="U61" s="25" t="s">
        <v>2</v>
      </c>
      <c r="V61" s="65" t="str">
        <f>_xlfn.TEXTJOIN(" | ",TRUE,Table71128[[#This Row],[Information Category]],Table71128[[#This Row],[Information Type]],Table71128[[#This Row],[Information Deliverable]])</f>
        <v>Non-geometric Information | Document (Commerical) | Agreement</v>
      </c>
    </row>
    <row r="62" spans="1:22" s="18" customFormat="1" x14ac:dyDescent="0.25">
      <c r="A62" s="11"/>
      <c r="B62" s="11"/>
      <c r="C62" s="11"/>
      <c r="D62" s="11"/>
      <c r="E62" s="11"/>
      <c r="F62" s="11"/>
      <c r="G62" s="11"/>
      <c r="H62" s="11"/>
      <c r="I62" s="11"/>
      <c r="J62" s="11"/>
      <c r="K62" s="11"/>
      <c r="L62" s="11"/>
      <c r="M62" s="11"/>
      <c r="N62" s="14" t="str">
        <f>_xlfn.TEXTJOIN("-",TRUE,Table71128[[#This Row],[Cat Code]],Table71128[[#This Row],[IT Code]],Table71128[[#This Row],[Info Del Code]])</f>
        <v>NG-DC-ANN</v>
      </c>
      <c r="O62" s="13">
        <v>57</v>
      </c>
      <c r="P62" s="13" t="s">
        <v>600</v>
      </c>
      <c r="Q62" s="10" t="s">
        <v>601</v>
      </c>
      <c r="R62" s="13" t="s">
        <v>508</v>
      </c>
      <c r="S62" s="25" t="s">
        <v>672</v>
      </c>
      <c r="T62" s="24" t="s">
        <v>675</v>
      </c>
      <c r="U62" s="25" t="s">
        <v>676</v>
      </c>
      <c r="V62" s="65" t="str">
        <f>_xlfn.TEXTJOIN(" | ",TRUE,Table71128[[#This Row],[Information Category]],Table71128[[#This Row],[Information Type]],Table71128[[#This Row],[Information Deliverable]])</f>
        <v>Non-geometric Information | Document (Commerical) | Annexure</v>
      </c>
    </row>
    <row r="63" spans="1:22" s="18" customFormat="1" x14ac:dyDescent="0.25">
      <c r="A63" s="11"/>
      <c r="B63" s="11"/>
      <c r="C63" s="11"/>
      <c r="D63" s="11"/>
      <c r="E63" s="11"/>
      <c r="F63" s="11"/>
      <c r="G63" s="11"/>
      <c r="H63" s="11"/>
      <c r="I63" s="11"/>
      <c r="J63" s="11"/>
      <c r="K63" s="11"/>
      <c r="L63" s="11"/>
      <c r="M63" s="11"/>
      <c r="N63" s="14" t="str">
        <f>_xlfn.TEXTJOIN("-",TRUE,Table71128[[#This Row],[Cat Code]],Table71128[[#This Row],[IT Code]],Table71128[[#This Row],[Info Del Code]])</f>
        <v>NG-DC-APL</v>
      </c>
      <c r="O63" s="13">
        <v>58</v>
      </c>
      <c r="P63" s="13" t="s">
        <v>600</v>
      </c>
      <c r="Q63" s="10" t="s">
        <v>601</v>
      </c>
      <c r="R63" s="13" t="s">
        <v>508</v>
      </c>
      <c r="S63" s="25" t="s">
        <v>672</v>
      </c>
      <c r="T63" s="24" t="s">
        <v>677</v>
      </c>
      <c r="U63" s="25" t="s">
        <v>678</v>
      </c>
      <c r="V63" s="65" t="str">
        <f>_xlfn.TEXTJOIN(" | ",TRUE,Table71128[[#This Row],[Information Category]],Table71128[[#This Row],[Information Type]],Table71128[[#This Row],[Information Deliverable]])</f>
        <v>Non-geometric Information | Document (Commerical) | Approval</v>
      </c>
    </row>
    <row r="64" spans="1:22" s="18" customFormat="1" x14ac:dyDescent="0.25">
      <c r="A64" s="11"/>
      <c r="B64" s="11"/>
      <c r="C64" s="11"/>
      <c r="D64" s="11"/>
      <c r="E64" s="11"/>
      <c r="F64" s="11"/>
      <c r="G64" s="11"/>
      <c r="H64" s="11"/>
      <c r="I64" s="11"/>
      <c r="J64" s="11"/>
      <c r="K64" s="11"/>
      <c r="L64" s="11"/>
      <c r="M64" s="11"/>
      <c r="N64" s="14" t="str">
        <f>_xlfn.TEXTJOIN("-",TRUE,Table71128[[#This Row],[Cat Code]],Table71128[[#This Row],[IT Code]],Table71128[[#This Row],[Info Del Code]])</f>
        <v>NG-DC-AUD</v>
      </c>
      <c r="O64" s="13">
        <v>59</v>
      </c>
      <c r="P64" s="13" t="s">
        <v>600</v>
      </c>
      <c r="Q64" s="10" t="s">
        <v>601</v>
      </c>
      <c r="R64" s="13" t="s">
        <v>508</v>
      </c>
      <c r="S64" s="25" t="s">
        <v>672</v>
      </c>
      <c r="T64" s="24" t="s">
        <v>5</v>
      </c>
      <c r="U64" s="25" t="s">
        <v>4</v>
      </c>
      <c r="V64" s="65" t="str">
        <f>_xlfn.TEXTJOIN(" | ",TRUE,Table71128[[#This Row],[Information Category]],Table71128[[#This Row],[Information Type]],Table71128[[#This Row],[Information Deliverable]])</f>
        <v>Non-geometric Information | Document (Commerical) | Audit</v>
      </c>
    </row>
    <row r="65" spans="1:22" s="18" customFormat="1" x14ac:dyDescent="0.25">
      <c r="A65" s="11"/>
      <c r="B65" s="11"/>
      <c r="C65" s="11"/>
      <c r="D65" s="11"/>
      <c r="E65" s="11"/>
      <c r="F65" s="11"/>
      <c r="G65" s="11"/>
      <c r="H65" s="11"/>
      <c r="I65" s="11"/>
      <c r="J65" s="11"/>
      <c r="K65" s="11"/>
      <c r="L65" s="11"/>
      <c r="M65" s="11"/>
      <c r="N65" s="14" t="str">
        <f>_xlfn.TEXTJOIN("-",TRUE,Table71128[[#This Row],[Cat Code]],Table71128[[#This Row],[IT Code]],Table71128[[#This Row],[Info Del Code]])</f>
        <v>NG-DC-BKG</v>
      </c>
      <c r="O65" s="13">
        <v>60</v>
      </c>
      <c r="P65" s="13" t="s">
        <v>600</v>
      </c>
      <c r="Q65" s="10" t="s">
        <v>601</v>
      </c>
      <c r="R65" s="13" t="s">
        <v>508</v>
      </c>
      <c r="S65" s="25" t="s">
        <v>672</v>
      </c>
      <c r="T65" s="24" t="s">
        <v>8</v>
      </c>
      <c r="U65" s="25" t="s">
        <v>7</v>
      </c>
      <c r="V65" s="65" t="str">
        <f>_xlfn.TEXTJOIN(" | ",TRUE,Table71128[[#This Row],[Information Category]],Table71128[[#This Row],[Information Type]],Table71128[[#This Row],[Information Deliverable]])</f>
        <v>Non-geometric Information | Document (Commerical) | Bank Guarantee</v>
      </c>
    </row>
    <row r="66" spans="1:22" s="18" customFormat="1" x14ac:dyDescent="0.25">
      <c r="A66" s="11"/>
      <c r="B66" s="11"/>
      <c r="C66" s="11"/>
      <c r="D66" s="11"/>
      <c r="E66" s="11"/>
      <c r="F66" s="11"/>
      <c r="G66" s="11"/>
      <c r="H66" s="11"/>
      <c r="I66" s="11"/>
      <c r="J66" s="11"/>
      <c r="K66" s="11"/>
      <c r="L66" s="11"/>
      <c r="M66" s="11"/>
      <c r="N66" s="14" t="str">
        <f>_xlfn.TEXTJOIN("-",TRUE,Table71128[[#This Row],[Cat Code]],Table71128[[#This Row],[IT Code]],Table71128[[#This Row],[Info Del Code]])</f>
        <v>NG-DC-BRF</v>
      </c>
      <c r="O66" s="13">
        <v>61</v>
      </c>
      <c r="P66" s="13" t="s">
        <v>600</v>
      </c>
      <c r="Q66" s="10" t="s">
        <v>601</v>
      </c>
      <c r="R66" s="13" t="s">
        <v>508</v>
      </c>
      <c r="S66" s="25" t="s">
        <v>672</v>
      </c>
      <c r="T66" s="24" t="s">
        <v>679</v>
      </c>
      <c r="U66" s="25" t="s">
        <v>680</v>
      </c>
      <c r="V66" s="65" t="str">
        <f>_xlfn.TEXTJOIN(" | ",TRUE,Table71128[[#This Row],[Information Category]],Table71128[[#This Row],[Information Type]],Table71128[[#This Row],[Information Deliverable]])</f>
        <v>Non-geometric Information | Document (Commerical) | Brief</v>
      </c>
    </row>
    <row r="67" spans="1:22" s="18" customFormat="1" x14ac:dyDescent="0.25">
      <c r="A67" s="11"/>
      <c r="B67" s="11"/>
      <c r="C67" s="11"/>
      <c r="D67" s="11"/>
      <c r="E67" s="11"/>
      <c r="F67" s="11"/>
      <c r="G67" s="11"/>
      <c r="H67" s="11"/>
      <c r="I67" s="11"/>
      <c r="J67" s="11"/>
      <c r="K67" s="11"/>
      <c r="L67" s="11"/>
      <c r="M67" s="11"/>
      <c r="N67" s="14" t="str">
        <f>_xlfn.TEXTJOIN("-",TRUE,Table71128[[#This Row],[Cat Code]],Table71128[[#This Row],[IT Code]],Table71128[[#This Row],[Info Del Code]])</f>
        <v>NG-DC-CAR</v>
      </c>
      <c r="O67" s="13">
        <v>62</v>
      </c>
      <c r="P67" s="13" t="s">
        <v>600</v>
      </c>
      <c r="Q67" s="10" t="s">
        <v>601</v>
      </c>
      <c r="R67" s="13" t="s">
        <v>508</v>
      </c>
      <c r="S67" s="25" t="s">
        <v>672</v>
      </c>
      <c r="T67" s="24" t="s">
        <v>23</v>
      </c>
      <c r="U67" s="25" t="s">
        <v>22</v>
      </c>
      <c r="V67" s="65" t="str">
        <f>_xlfn.TEXTJOIN(" | ",TRUE,Table71128[[#This Row],[Information Category]],Table71128[[#This Row],[Information Type]],Table71128[[#This Row],[Information Deliverable]])</f>
        <v>Non-geometric Information | Document (Commerical) | Corrective Action Request</v>
      </c>
    </row>
    <row r="68" spans="1:22" s="18" customFormat="1" x14ac:dyDescent="0.25">
      <c r="A68" s="11"/>
      <c r="B68" s="11"/>
      <c r="C68" s="11"/>
      <c r="D68" s="11"/>
      <c r="E68" s="11"/>
      <c r="F68" s="11"/>
      <c r="G68" s="11"/>
      <c r="H68" s="11"/>
      <c r="I68" s="11"/>
      <c r="J68" s="11"/>
      <c r="K68" s="11"/>
      <c r="L68" s="11"/>
      <c r="M68" s="11"/>
      <c r="N68" s="14" t="str">
        <f>_xlfn.TEXTJOIN("-",TRUE,Table71128[[#This Row],[Cat Code]],Table71128[[#This Row],[IT Code]],Table71128[[#This Row],[Info Del Code]])</f>
        <v>NG-DC-CLA</v>
      </c>
      <c r="O68" s="13">
        <v>63</v>
      </c>
      <c r="P68" s="13" t="s">
        <v>600</v>
      </c>
      <c r="Q68" s="10" t="s">
        <v>601</v>
      </c>
      <c r="R68" s="13" t="s">
        <v>508</v>
      </c>
      <c r="S68" s="25" t="s">
        <v>672</v>
      </c>
      <c r="T68" s="24" t="s">
        <v>681</v>
      </c>
      <c r="U68" s="25" t="s">
        <v>682</v>
      </c>
      <c r="V68" s="65" t="str">
        <f>_xlfn.TEXTJOIN(" | ",TRUE,Table71128[[#This Row],[Information Category]],Table71128[[#This Row],[Information Type]],Table71128[[#This Row],[Information Deliverable]])</f>
        <v>Non-geometric Information | Document (Commerical) | Claim / Application</v>
      </c>
    </row>
    <row r="69" spans="1:22" s="18" customFormat="1" x14ac:dyDescent="0.25">
      <c r="A69" s="11"/>
      <c r="B69" s="11"/>
      <c r="C69" s="11"/>
      <c r="D69" s="11"/>
      <c r="E69" s="11"/>
      <c r="F69" s="11"/>
      <c r="G69" s="11"/>
      <c r="H69" s="11"/>
      <c r="I69" s="11"/>
      <c r="J69" s="11"/>
      <c r="K69" s="11"/>
      <c r="L69" s="11"/>
      <c r="M69" s="11"/>
      <c r="N69" s="14" t="str">
        <f>_xlfn.TEXTJOIN("-",TRUE,Table71128[[#This Row],[Cat Code]],Table71128[[#This Row],[IT Code]],Table71128[[#This Row],[Info Del Code]])</f>
        <v>NG-DC-CNR</v>
      </c>
      <c r="O69" s="13">
        <v>64</v>
      </c>
      <c r="P69" s="13" t="s">
        <v>600</v>
      </c>
      <c r="Q69" s="10" t="s">
        <v>601</v>
      </c>
      <c r="R69" s="13" t="s">
        <v>508</v>
      </c>
      <c r="S69" s="25" t="s">
        <v>672</v>
      </c>
      <c r="T69" s="24" t="s">
        <v>683</v>
      </c>
      <c r="U69" s="25" t="s">
        <v>39</v>
      </c>
      <c r="V69" s="65" t="str">
        <f>_xlfn.TEXTJOIN(" | ",TRUE,Table71128[[#This Row],[Information Category]],Table71128[[#This Row],[Information Type]],Table71128[[#This Row],[Information Deliverable]])</f>
        <v>Non-geometric Information | Document (Commerical) | Change Request</v>
      </c>
    </row>
    <row r="70" spans="1:22" s="18" customFormat="1" x14ac:dyDescent="0.25">
      <c r="A70" s="11"/>
      <c r="B70" s="11"/>
      <c r="C70" s="11"/>
      <c r="D70" s="11"/>
      <c r="E70" s="11"/>
      <c r="F70" s="11"/>
      <c r="G70" s="11"/>
      <c r="H70" s="11"/>
      <c r="I70" s="11"/>
      <c r="J70" s="11"/>
      <c r="K70" s="11"/>
      <c r="L70" s="11"/>
      <c r="M70" s="11"/>
      <c r="N70" s="14" t="str">
        <f>_xlfn.TEXTJOIN("-",TRUE,Table71128[[#This Row],[Cat Code]],Table71128[[#This Row],[IT Code]],Table71128[[#This Row],[Info Del Code]])</f>
        <v>NG-DC-COC</v>
      </c>
      <c r="O70" s="13">
        <v>65</v>
      </c>
      <c r="P70" s="13" t="s">
        <v>600</v>
      </c>
      <c r="Q70" s="10" t="s">
        <v>601</v>
      </c>
      <c r="R70" s="13" t="s">
        <v>508</v>
      </c>
      <c r="S70" s="25" t="s">
        <v>672</v>
      </c>
      <c r="T70" s="24" t="s">
        <v>31</v>
      </c>
      <c r="U70" s="25" t="s">
        <v>30</v>
      </c>
      <c r="V70" s="65" t="str">
        <f>_xlfn.TEXTJOIN(" | ",TRUE,Table71128[[#This Row],[Information Category]],Table71128[[#This Row],[Information Type]],Table71128[[#This Row],[Information Deliverable]])</f>
        <v>Non-geometric Information | Document (Commerical) | Certificate of Currency</v>
      </c>
    </row>
    <row r="71" spans="1:22" s="18" customFormat="1" x14ac:dyDescent="0.25">
      <c r="A71" s="11"/>
      <c r="B71" s="11"/>
      <c r="C71" s="11"/>
      <c r="D71" s="11"/>
      <c r="E71" s="11"/>
      <c r="F71" s="11"/>
      <c r="G71" s="11"/>
      <c r="H71" s="11"/>
      <c r="I71" s="11"/>
      <c r="J71" s="11"/>
      <c r="K71" s="11"/>
      <c r="L71" s="11"/>
      <c r="M71" s="11"/>
      <c r="N71" s="14" t="str">
        <f>_xlfn.TEXTJOIN("-",TRUE,Table71128[[#This Row],[Cat Code]],Table71128[[#This Row],[IT Code]],Table71128[[#This Row],[Info Del Code]])</f>
        <v>NG-DC-CON</v>
      </c>
      <c r="O71" s="13">
        <v>66</v>
      </c>
      <c r="P71" s="13" t="s">
        <v>600</v>
      </c>
      <c r="Q71" s="10" t="s">
        <v>601</v>
      </c>
      <c r="R71" s="13" t="s">
        <v>508</v>
      </c>
      <c r="S71" s="25" t="s">
        <v>672</v>
      </c>
      <c r="T71" s="24" t="s">
        <v>34</v>
      </c>
      <c r="U71" s="25" t="s">
        <v>33</v>
      </c>
      <c r="V71" s="65" t="str">
        <f>_xlfn.TEXTJOIN(" | ",TRUE,Table71128[[#This Row],[Information Category]],Table71128[[#This Row],[Information Type]],Table71128[[#This Row],[Information Deliverable]])</f>
        <v>Non-geometric Information | Document (Commerical) | Contract</v>
      </c>
    </row>
    <row r="72" spans="1:22" s="18" customFormat="1" x14ac:dyDescent="0.25">
      <c r="A72" s="11"/>
      <c r="B72" s="11"/>
      <c r="C72" s="11"/>
      <c r="D72" s="11"/>
      <c r="E72" s="11"/>
      <c r="F72" s="11"/>
      <c r="G72" s="11"/>
      <c r="H72" s="11"/>
      <c r="I72" s="11"/>
      <c r="J72" s="11"/>
      <c r="K72" s="11"/>
      <c r="L72" s="11"/>
      <c r="M72" s="11"/>
      <c r="N72" s="14" t="str">
        <f>_xlfn.TEXTJOIN("-",TRUE,Table71128[[#This Row],[Cat Code]],Table71128[[#This Row],[IT Code]],Table71128[[#This Row],[Info Del Code]])</f>
        <v>NG-DC-COS</v>
      </c>
      <c r="O72" s="13">
        <v>67</v>
      </c>
      <c r="P72" s="13" t="s">
        <v>600</v>
      </c>
      <c r="Q72" s="10" t="s">
        <v>601</v>
      </c>
      <c r="R72" s="13" t="s">
        <v>508</v>
      </c>
      <c r="S72" s="25" t="s">
        <v>672</v>
      </c>
      <c r="T72" s="24" t="s">
        <v>684</v>
      </c>
      <c r="U72" s="25" t="s">
        <v>685</v>
      </c>
      <c r="V72" s="65" t="str">
        <f>_xlfn.TEXTJOIN(" | ",TRUE,Table71128[[#This Row],[Information Category]],Table71128[[#This Row],[Information Type]],Table71128[[#This Row],[Information Deliverable]])</f>
        <v>Non-geometric Information | Document (Commerical) | Cost Plan</v>
      </c>
    </row>
    <row r="73" spans="1:22" s="18" customFormat="1" x14ac:dyDescent="0.25">
      <c r="A73" s="11"/>
      <c r="B73" s="11"/>
      <c r="C73" s="11"/>
      <c r="D73" s="11"/>
      <c r="E73" s="11"/>
      <c r="F73" s="11"/>
      <c r="G73" s="11"/>
      <c r="H73" s="11"/>
      <c r="I73" s="11"/>
      <c r="J73" s="11"/>
      <c r="K73" s="11"/>
      <c r="L73" s="11"/>
      <c r="M73" s="11"/>
      <c r="N73" s="14" t="str">
        <f>_xlfn.TEXTJOIN("-",TRUE,Table71128[[#This Row],[Cat Code]],Table71128[[#This Row],[IT Code]],Table71128[[#This Row],[Info Del Code]])</f>
        <v>NG-DC-CRN</v>
      </c>
      <c r="O73" s="13">
        <v>68</v>
      </c>
      <c r="P73" s="13" t="s">
        <v>600</v>
      </c>
      <c r="Q73" s="10" t="s">
        <v>601</v>
      </c>
      <c r="R73" s="13" t="s">
        <v>508</v>
      </c>
      <c r="S73" s="25" t="s">
        <v>672</v>
      </c>
      <c r="T73" s="24" t="s">
        <v>37</v>
      </c>
      <c r="U73" s="25" t="s">
        <v>36</v>
      </c>
      <c r="V73" s="65" t="str">
        <f>_xlfn.TEXTJOIN(" | ",TRUE,Table71128[[#This Row],[Information Category]],Table71128[[#This Row],[Information Type]],Table71128[[#This Row],[Information Deliverable]])</f>
        <v>Non-geometric Information | Document (Commerical) | Credit Note</v>
      </c>
    </row>
    <row r="74" spans="1:22" s="18" customFormat="1" x14ac:dyDescent="0.25">
      <c r="A74" s="11"/>
      <c r="B74" s="11"/>
      <c r="C74" s="11"/>
      <c r="D74" s="11"/>
      <c r="E74" s="11"/>
      <c r="F74" s="11"/>
      <c r="G74" s="11"/>
      <c r="H74" s="11"/>
      <c r="I74" s="11"/>
      <c r="J74" s="11"/>
      <c r="K74" s="11"/>
      <c r="L74" s="11"/>
      <c r="M74" s="11"/>
      <c r="N74" s="14" t="str">
        <f>_xlfn.TEXTJOIN("-",TRUE,Table71128[[#This Row],[Cat Code]],Table71128[[#This Row],[IT Code]],Table71128[[#This Row],[Info Del Code]])</f>
        <v>NG-DC-EOI</v>
      </c>
      <c r="O74" s="13">
        <v>69</v>
      </c>
      <c r="P74" s="13" t="s">
        <v>600</v>
      </c>
      <c r="Q74" s="10" t="s">
        <v>601</v>
      </c>
      <c r="R74" s="13" t="s">
        <v>508</v>
      </c>
      <c r="S74" s="25" t="s">
        <v>672</v>
      </c>
      <c r="T74" s="24" t="s">
        <v>50</v>
      </c>
      <c r="U74" s="25" t="s">
        <v>49</v>
      </c>
      <c r="V74" s="65" t="str">
        <f>_xlfn.TEXTJOIN(" | ",TRUE,Table71128[[#This Row],[Information Category]],Table71128[[#This Row],[Information Type]],Table71128[[#This Row],[Information Deliverable]])</f>
        <v>Non-geometric Information | Document (Commerical) | Expression of Interest</v>
      </c>
    </row>
    <row r="75" spans="1:22" s="18" customFormat="1" x14ac:dyDescent="0.25">
      <c r="A75" s="11"/>
      <c r="B75" s="11"/>
      <c r="C75" s="11"/>
      <c r="D75" s="11"/>
      <c r="E75" s="11"/>
      <c r="F75" s="11"/>
      <c r="G75" s="11"/>
      <c r="H75" s="11"/>
      <c r="I75" s="11"/>
      <c r="J75" s="11"/>
      <c r="K75" s="11"/>
      <c r="L75" s="11"/>
      <c r="M75" s="11"/>
      <c r="N75" s="14" t="str">
        <f>_xlfn.TEXTJOIN("-",TRUE,Table71128[[#This Row],[Cat Code]],Table71128[[#This Row],[IT Code]],Table71128[[#This Row],[Info Del Code]])</f>
        <v>NG-DC-EOT</v>
      </c>
      <c r="O75" s="13">
        <v>70</v>
      </c>
      <c r="P75" s="13" t="s">
        <v>600</v>
      </c>
      <c r="Q75" s="10" t="s">
        <v>601</v>
      </c>
      <c r="R75" s="13" t="s">
        <v>508</v>
      </c>
      <c r="S75" s="25" t="s">
        <v>672</v>
      </c>
      <c r="T75" s="24" t="s">
        <v>52</v>
      </c>
      <c r="U75" s="25" t="s">
        <v>51</v>
      </c>
      <c r="V75" s="65" t="str">
        <f>_xlfn.TEXTJOIN(" | ",TRUE,Table71128[[#This Row],[Information Category]],Table71128[[#This Row],[Information Type]],Table71128[[#This Row],[Information Deliverable]])</f>
        <v>Non-geometric Information | Document (Commerical) | Extension of Time</v>
      </c>
    </row>
    <row r="76" spans="1:22" s="18" customFormat="1" x14ac:dyDescent="0.25">
      <c r="A76" s="11"/>
      <c r="B76" s="11"/>
      <c r="C76" s="11"/>
      <c r="D76" s="11"/>
      <c r="E76" s="11"/>
      <c r="F76" s="11"/>
      <c r="G76" s="11"/>
      <c r="H76" s="11"/>
      <c r="I76" s="11"/>
      <c r="J76" s="11"/>
      <c r="K76" s="11"/>
      <c r="L76" s="11"/>
      <c r="M76" s="11"/>
      <c r="N76" s="14" t="str">
        <f>_xlfn.TEXTJOIN("-",TRUE,Table71128[[#This Row],[Cat Code]],Table71128[[#This Row],[IT Code]],Table71128[[#This Row],[Info Del Code]])</f>
        <v>NG-DC-EVL</v>
      </c>
      <c r="O76" s="13">
        <v>71</v>
      </c>
      <c r="P76" s="13" t="s">
        <v>600</v>
      </c>
      <c r="Q76" s="10" t="s">
        <v>601</v>
      </c>
      <c r="R76" s="13" t="s">
        <v>508</v>
      </c>
      <c r="S76" s="25" t="s">
        <v>672</v>
      </c>
      <c r="T76" s="24" t="s">
        <v>686</v>
      </c>
      <c r="U76" s="25" t="s">
        <v>687</v>
      </c>
      <c r="V76" s="65" t="str">
        <f>_xlfn.TEXTJOIN(" | ",TRUE,Table71128[[#This Row],[Information Category]],Table71128[[#This Row],[Information Type]],Table71128[[#This Row],[Information Deliverable]])</f>
        <v>Non-geometric Information | Document (Commerical) | Evaluation</v>
      </c>
    </row>
    <row r="77" spans="1:22" s="18" customFormat="1" x14ac:dyDescent="0.25">
      <c r="A77" s="11"/>
      <c r="B77" s="11"/>
      <c r="C77" s="11"/>
      <c r="D77" s="11"/>
      <c r="E77" s="11"/>
      <c r="F77" s="11"/>
      <c r="G77" s="11"/>
      <c r="H77" s="11"/>
      <c r="I77" s="11"/>
      <c r="J77" s="11"/>
      <c r="K77" s="11"/>
      <c r="L77" s="11"/>
      <c r="M77" s="11"/>
      <c r="N77" s="14" t="str">
        <f>_xlfn.TEXTJOIN("-",TRUE,Table71128[[#This Row],[Cat Code]],Table71128[[#This Row],[IT Code]],Table71128[[#This Row],[Info Del Code]])</f>
        <v>NG-DC-INV</v>
      </c>
      <c r="O77" s="13">
        <v>72</v>
      </c>
      <c r="P77" s="13" t="s">
        <v>600</v>
      </c>
      <c r="Q77" s="10" t="s">
        <v>601</v>
      </c>
      <c r="R77" s="13" t="s">
        <v>508</v>
      </c>
      <c r="S77" s="25" t="s">
        <v>672</v>
      </c>
      <c r="T77" s="24" t="s">
        <v>66</v>
      </c>
      <c r="U77" s="25" t="s">
        <v>65</v>
      </c>
      <c r="V77" s="65" t="str">
        <f>_xlfn.TEXTJOIN(" | ",TRUE,Table71128[[#This Row],[Information Category]],Table71128[[#This Row],[Information Type]],Table71128[[#This Row],[Information Deliverable]])</f>
        <v>Non-geometric Information | Document (Commerical) | Invoice</v>
      </c>
    </row>
    <row r="78" spans="1:22" s="18" customFormat="1" x14ac:dyDescent="0.25">
      <c r="A78" s="11"/>
      <c r="B78" s="11"/>
      <c r="C78" s="11"/>
      <c r="D78" s="11"/>
      <c r="E78" s="11"/>
      <c r="F78" s="11"/>
      <c r="G78" s="11"/>
      <c r="H78" s="11"/>
      <c r="I78" s="11"/>
      <c r="J78" s="11"/>
      <c r="K78" s="11"/>
      <c r="L78" s="11"/>
      <c r="M78" s="11"/>
      <c r="N78" s="14" t="str">
        <f>_xlfn.TEXTJOIN("-",TRUE,Table71128[[#This Row],[Cat Code]],Table71128[[#This Row],[IT Code]],Table71128[[#This Row],[Info Del Code]])</f>
        <v>NG-DC-ITT</v>
      </c>
      <c r="O78" s="13">
        <v>73</v>
      </c>
      <c r="P78" s="13" t="s">
        <v>600</v>
      </c>
      <c r="Q78" s="10" t="s">
        <v>601</v>
      </c>
      <c r="R78" s="13" t="s">
        <v>508</v>
      </c>
      <c r="S78" s="25" t="s">
        <v>672</v>
      </c>
      <c r="T78" s="26" t="s">
        <v>73</v>
      </c>
      <c r="U78" s="27" t="s">
        <v>72</v>
      </c>
      <c r="V78" s="27" t="str">
        <f>_xlfn.TEXTJOIN(" | ",TRUE,Table71128[[#This Row],[Information Category]],Table71128[[#This Row],[Information Type]],Table71128[[#This Row],[Information Deliverable]])</f>
        <v>Non-geometric Information | Document (Commerical) | Invitation to Tender</v>
      </c>
    </row>
    <row r="79" spans="1:22" s="18" customFormat="1" x14ac:dyDescent="0.25">
      <c r="A79" s="11"/>
      <c r="B79" s="11"/>
      <c r="C79" s="11"/>
      <c r="D79" s="11"/>
      <c r="E79" s="11"/>
      <c r="F79" s="11"/>
      <c r="G79" s="11"/>
      <c r="H79" s="11"/>
      <c r="I79" s="11"/>
      <c r="J79" s="11"/>
      <c r="K79" s="11"/>
      <c r="L79" s="11"/>
      <c r="M79" s="11"/>
      <c r="N79" s="14" t="str">
        <f>_xlfn.TEXTJOIN("-",TRUE,Table71128[[#This Row],[Cat Code]],Table71128[[#This Row],[IT Code]],Table71128[[#This Row],[Info Del Code]])</f>
        <v>NG-DC-LET</v>
      </c>
      <c r="O79" s="13">
        <v>74</v>
      </c>
      <c r="P79" s="13" t="s">
        <v>600</v>
      </c>
      <c r="Q79" s="10" t="s">
        <v>601</v>
      </c>
      <c r="R79" s="13" t="s">
        <v>508</v>
      </c>
      <c r="S79" s="25" t="s">
        <v>672</v>
      </c>
      <c r="T79" s="24" t="s">
        <v>77</v>
      </c>
      <c r="U79" s="25" t="s">
        <v>76</v>
      </c>
      <c r="V79" s="65" t="str">
        <f>_xlfn.TEXTJOIN(" | ",TRUE,Table71128[[#This Row],[Information Category]],Table71128[[#This Row],[Information Type]],Table71128[[#This Row],[Information Deliverable]])</f>
        <v>Non-geometric Information | Document (Commerical) | Letter</v>
      </c>
    </row>
    <row r="80" spans="1:22" s="18" customFormat="1" x14ac:dyDescent="0.25">
      <c r="A80" s="11"/>
      <c r="B80" s="11"/>
      <c r="C80" s="11"/>
      <c r="D80" s="11"/>
      <c r="E80" s="11"/>
      <c r="F80" s="11"/>
      <c r="G80" s="11"/>
      <c r="H80" s="11"/>
      <c r="I80" s="11"/>
      <c r="J80" s="11"/>
      <c r="K80" s="11"/>
      <c r="L80" s="11"/>
      <c r="M80" s="11"/>
      <c r="N80" s="14" t="str">
        <f>_xlfn.TEXTJOIN("-",TRUE,Table71128[[#This Row],[Cat Code]],Table71128[[#This Row],[IT Code]],Table71128[[#This Row],[Info Del Code]])</f>
        <v>NG-DC-MIN</v>
      </c>
      <c r="O80" s="13">
        <v>75</v>
      </c>
      <c r="P80" s="13" t="s">
        <v>600</v>
      </c>
      <c r="Q80" s="10" t="s">
        <v>601</v>
      </c>
      <c r="R80" s="13" t="s">
        <v>508</v>
      </c>
      <c r="S80" s="25" t="s">
        <v>672</v>
      </c>
      <c r="T80" s="24" t="s">
        <v>688</v>
      </c>
      <c r="U80" s="25" t="s">
        <v>689</v>
      </c>
      <c r="V80" s="65" t="str">
        <f>_xlfn.TEXTJOIN(" | ",TRUE,Table71128[[#This Row],[Information Category]],Table71128[[#This Row],[Information Type]],Table71128[[#This Row],[Information Deliverable]])</f>
        <v>Non-geometric Information | Document (Commerical) | Meeting Minutes</v>
      </c>
    </row>
    <row r="81" spans="1:22" s="18" customFormat="1" x14ac:dyDescent="0.25">
      <c r="A81" s="11"/>
      <c r="B81" s="11"/>
      <c r="C81" s="11"/>
      <c r="D81" s="11"/>
      <c r="E81" s="11"/>
      <c r="F81" s="11"/>
      <c r="G81" s="11"/>
      <c r="H81" s="11"/>
      <c r="I81" s="11"/>
      <c r="J81" s="11"/>
      <c r="K81" s="11"/>
      <c r="L81" s="11"/>
      <c r="M81" s="11"/>
      <c r="N81" s="14" t="str">
        <f>_xlfn.TEXTJOIN("-",TRUE,Table71128[[#This Row],[Cat Code]],Table71128[[#This Row],[IT Code]],Table71128[[#This Row],[Info Del Code]])</f>
        <v>NG-DC-NTS</v>
      </c>
      <c r="O81" s="13">
        <v>76</v>
      </c>
      <c r="P81" s="13" t="s">
        <v>600</v>
      </c>
      <c r="Q81" s="10" t="s">
        <v>601</v>
      </c>
      <c r="R81" s="13" t="s">
        <v>508</v>
      </c>
      <c r="S81" s="25" t="s">
        <v>672</v>
      </c>
      <c r="T81" s="24" t="s">
        <v>690</v>
      </c>
      <c r="U81" s="25" t="s">
        <v>691</v>
      </c>
      <c r="V81" s="65" t="str">
        <f>_xlfn.TEXTJOIN(" | ",TRUE,Table71128[[#This Row],[Information Category]],Table71128[[#This Row],[Information Type]],Table71128[[#This Row],[Information Deliverable]])</f>
        <v>Non-geometric Information | Document (Commerical) | Notice (formal communication)</v>
      </c>
    </row>
    <row r="82" spans="1:22" s="18" customFormat="1" x14ac:dyDescent="0.25">
      <c r="A82" s="11"/>
      <c r="B82" s="11"/>
      <c r="C82" s="11"/>
      <c r="D82" s="11"/>
      <c r="E82" s="11"/>
      <c r="F82" s="11"/>
      <c r="G82" s="11"/>
      <c r="H82" s="11"/>
      <c r="I82" s="11"/>
      <c r="J82" s="11"/>
      <c r="K82" s="11"/>
      <c r="L82" s="11"/>
      <c r="M82" s="11"/>
      <c r="N82" s="14" t="str">
        <f>_xlfn.TEXTJOIN("-",TRUE,Table71128[[#This Row],[Cat Code]],Table71128[[#This Row],[IT Code]],Table71128[[#This Row],[Info Del Code]])</f>
        <v>NG-DC-PRM</v>
      </c>
      <c r="O82" s="13">
        <v>77</v>
      </c>
      <c r="P82" s="13" t="s">
        <v>600</v>
      </c>
      <c r="Q82" s="10" t="s">
        <v>601</v>
      </c>
      <c r="R82" s="13" t="s">
        <v>508</v>
      </c>
      <c r="S82" s="25" t="s">
        <v>672</v>
      </c>
      <c r="T82" s="24" t="s">
        <v>692</v>
      </c>
      <c r="U82" s="25" t="s">
        <v>693</v>
      </c>
      <c r="V82" s="65" t="str">
        <f>_xlfn.TEXTJOIN(" | ",TRUE,Table71128[[#This Row],[Information Category]],Table71128[[#This Row],[Information Type]],Table71128[[#This Row],[Information Deliverable]])</f>
        <v>Non-geometric Information | Document (Commerical) | Permit</v>
      </c>
    </row>
    <row r="83" spans="1:22" s="18" customFormat="1" x14ac:dyDescent="0.25">
      <c r="A83" s="11"/>
      <c r="B83" s="11"/>
      <c r="C83" s="11"/>
      <c r="D83" s="11"/>
      <c r="E83" s="11"/>
      <c r="F83" s="11"/>
      <c r="G83" s="11"/>
      <c r="H83" s="11"/>
      <c r="I83" s="11"/>
      <c r="J83" s="11"/>
      <c r="K83" s="11"/>
      <c r="L83" s="11"/>
      <c r="M83" s="11"/>
      <c r="N83" s="14" t="str">
        <f>_xlfn.TEXTJOIN("-",TRUE,Table71128[[#This Row],[Cat Code]],Table71128[[#This Row],[IT Code]],Table71128[[#This Row],[Info Del Code]])</f>
        <v>NG-DC-PUR</v>
      </c>
      <c r="O83" s="13">
        <v>78</v>
      </c>
      <c r="P83" s="13" t="s">
        <v>600</v>
      </c>
      <c r="Q83" s="10" t="s">
        <v>601</v>
      </c>
      <c r="R83" s="13" t="s">
        <v>508</v>
      </c>
      <c r="S83" s="25" t="s">
        <v>672</v>
      </c>
      <c r="T83" s="24" t="s">
        <v>694</v>
      </c>
      <c r="U83" s="25" t="s">
        <v>90</v>
      </c>
      <c r="V83" s="65" t="str">
        <f>_xlfn.TEXTJOIN(" | ",TRUE,Table71128[[#This Row],[Information Category]],Table71128[[#This Row],[Information Type]],Table71128[[#This Row],[Information Deliverable]])</f>
        <v>Non-geometric Information | Document (Commerical) | Purchase Order</v>
      </c>
    </row>
    <row r="84" spans="1:22" s="18" customFormat="1" x14ac:dyDescent="0.25">
      <c r="A84" s="11"/>
      <c r="B84" s="11"/>
      <c r="C84" s="11"/>
      <c r="D84" s="11"/>
      <c r="E84" s="11"/>
      <c r="F84" s="11"/>
      <c r="G84" s="11"/>
      <c r="H84" s="11"/>
      <c r="I84" s="11"/>
      <c r="J84" s="11"/>
      <c r="K84" s="11"/>
      <c r="L84" s="11"/>
      <c r="M84" s="11"/>
      <c r="N84" s="14" t="str">
        <f>_xlfn.TEXTJOIN("-",TRUE,Table71128[[#This Row],[Cat Code]],Table71128[[#This Row],[IT Code]],Table71128[[#This Row],[Info Del Code]])</f>
        <v>NG-DC-QTN</v>
      </c>
      <c r="O84" s="13">
        <v>79</v>
      </c>
      <c r="P84" s="13" t="s">
        <v>600</v>
      </c>
      <c r="Q84" s="10" t="s">
        <v>601</v>
      </c>
      <c r="R84" s="13" t="s">
        <v>508</v>
      </c>
      <c r="S84" s="25" t="s">
        <v>672</v>
      </c>
      <c r="T84" s="24" t="s">
        <v>695</v>
      </c>
      <c r="U84" s="25" t="s">
        <v>696</v>
      </c>
      <c r="V84" s="65" t="str">
        <f>_xlfn.TEXTJOIN(" | ",TRUE,Table71128[[#This Row],[Information Category]],Table71128[[#This Row],[Information Type]],Table71128[[#This Row],[Information Deliverable]])</f>
        <v>Non-geometric Information | Document (Commerical) | Quotation</v>
      </c>
    </row>
    <row r="85" spans="1:22" s="18" customFormat="1" x14ac:dyDescent="0.25">
      <c r="A85" s="11"/>
      <c r="B85" s="11"/>
      <c r="C85" s="11"/>
      <c r="D85" s="11"/>
      <c r="E85" s="11"/>
      <c r="F85" s="11"/>
      <c r="G85" s="11"/>
      <c r="H85" s="11"/>
      <c r="I85" s="11"/>
      <c r="J85" s="11"/>
      <c r="K85" s="11"/>
      <c r="L85" s="11"/>
      <c r="M85" s="11"/>
      <c r="N85" s="14" t="str">
        <f>_xlfn.TEXTJOIN("-",TRUE,Table71128[[#This Row],[Cat Code]],Table71128[[#This Row],[IT Code]],Table71128[[#This Row],[Info Del Code]])</f>
        <v>NG-DC-SOW</v>
      </c>
      <c r="O85" s="13">
        <v>80</v>
      </c>
      <c r="P85" s="13" t="s">
        <v>600</v>
      </c>
      <c r="Q85" s="10" t="s">
        <v>601</v>
      </c>
      <c r="R85" s="13" t="s">
        <v>508</v>
      </c>
      <c r="S85" s="25" t="s">
        <v>672</v>
      </c>
      <c r="T85" s="24" t="s">
        <v>697</v>
      </c>
      <c r="U85" s="25" t="s">
        <v>698</v>
      </c>
      <c r="V85" s="65" t="str">
        <f>_xlfn.TEXTJOIN(" | ",TRUE,Table71128[[#This Row],[Information Category]],Table71128[[#This Row],[Information Type]],Table71128[[#This Row],[Information Deliverable]])</f>
        <v>Non-geometric Information | Document (Commerical) | Scope of Works</v>
      </c>
    </row>
    <row r="86" spans="1:22" s="18" customFormat="1" x14ac:dyDescent="0.25">
      <c r="A86" s="11"/>
      <c r="B86" s="11"/>
      <c r="C86" s="11"/>
      <c r="D86" s="11"/>
      <c r="E86" s="11"/>
      <c r="F86" s="11"/>
      <c r="G86" s="11"/>
      <c r="H86" s="11"/>
      <c r="I86" s="11"/>
      <c r="J86" s="11"/>
      <c r="K86" s="11"/>
      <c r="L86" s="11"/>
      <c r="M86" s="11"/>
      <c r="N86" s="14" t="str">
        <f>_xlfn.TEXTJOIN("-",TRUE,Table71128[[#This Row],[Cat Code]],Table71128[[#This Row],[IT Code]],Table71128[[#This Row],[Info Del Code]])</f>
        <v>NG-DC-TDR</v>
      </c>
      <c r="O86" s="13">
        <v>81</v>
      </c>
      <c r="P86" s="13" t="s">
        <v>600</v>
      </c>
      <c r="Q86" s="10" t="s">
        <v>601</v>
      </c>
      <c r="R86" s="13" t="s">
        <v>508</v>
      </c>
      <c r="S86" s="25" t="s">
        <v>672</v>
      </c>
      <c r="T86" s="24" t="s">
        <v>699</v>
      </c>
      <c r="U86" s="25" t="s">
        <v>700</v>
      </c>
      <c r="V86" s="65" t="str">
        <f>_xlfn.TEXTJOIN(" | ",TRUE,Table71128[[#This Row],[Information Category]],Table71128[[#This Row],[Information Type]],Table71128[[#This Row],[Information Deliverable]])</f>
        <v>Non-geometric Information | Document (Commerical) | Tender Submission</v>
      </c>
    </row>
    <row r="87" spans="1:22" s="18" customFormat="1" x14ac:dyDescent="0.25">
      <c r="A87" s="11"/>
      <c r="B87" s="11"/>
      <c r="C87" s="11"/>
      <c r="D87" s="11"/>
      <c r="E87" s="11"/>
      <c r="F87" s="11"/>
      <c r="G87" s="11"/>
      <c r="H87" s="11"/>
      <c r="I87" s="11"/>
      <c r="J87" s="11"/>
      <c r="K87" s="11"/>
      <c r="L87" s="11"/>
      <c r="M87" s="11"/>
      <c r="N87" s="14" t="str">
        <f>_xlfn.TEXTJOIN("-",TRUE,Table71128[[#This Row],[Cat Code]],Table71128[[#This Row],[IT Code]],Table71128[[#This Row],[Info Del Code]])</f>
        <v>NG-DC-TRN</v>
      </c>
      <c r="O87" s="13">
        <v>82</v>
      </c>
      <c r="P87" s="13" t="s">
        <v>600</v>
      </c>
      <c r="Q87" s="10" t="s">
        <v>601</v>
      </c>
      <c r="R87" s="13" t="s">
        <v>508</v>
      </c>
      <c r="S87" s="25" t="s">
        <v>672</v>
      </c>
      <c r="T87" s="24" t="s">
        <v>67</v>
      </c>
      <c r="U87" s="25" t="s">
        <v>701</v>
      </c>
      <c r="V87" s="65" t="str">
        <f>_xlfn.TEXTJOIN(" | ",TRUE,Table71128[[#This Row],[Information Category]],Table71128[[#This Row],[Information Type]],Table71128[[#This Row],[Information Deliverable]])</f>
        <v>Non-geometric Information | Document (Commerical) | Transmittal</v>
      </c>
    </row>
    <row r="88" spans="1:22" s="18" customFormat="1" x14ac:dyDescent="0.25">
      <c r="A88" s="11"/>
      <c r="B88" s="11"/>
      <c r="C88" s="11"/>
      <c r="D88" s="11"/>
      <c r="E88" s="11"/>
      <c r="F88" s="11"/>
      <c r="G88" s="11"/>
      <c r="H88" s="11"/>
      <c r="I88" s="11"/>
      <c r="J88" s="11"/>
      <c r="K88" s="11"/>
      <c r="L88" s="11"/>
      <c r="M88" s="11"/>
      <c r="N88" s="14" t="str">
        <f>_xlfn.TEXTJOIN("-",TRUE,Table71128[[#This Row],[Cat Code]],Table71128[[#This Row],[IT Code]],Table71128[[#This Row],[Info Del Code]])</f>
        <v>NG-DC-VAR</v>
      </c>
      <c r="O88" s="13">
        <v>83</v>
      </c>
      <c r="P88" s="13" t="s">
        <v>600</v>
      </c>
      <c r="Q88" s="10" t="s">
        <v>601</v>
      </c>
      <c r="R88" s="13" t="s">
        <v>508</v>
      </c>
      <c r="S88" s="25" t="s">
        <v>672</v>
      </c>
      <c r="T88" s="24" t="s">
        <v>702</v>
      </c>
      <c r="U88" s="25" t="s">
        <v>703</v>
      </c>
      <c r="V88" s="65" t="str">
        <f>_xlfn.TEXTJOIN(" | ",TRUE,Table71128[[#This Row],[Information Category]],Table71128[[#This Row],[Information Type]],Table71128[[#This Row],[Information Deliverable]])</f>
        <v>Non-geometric Information | Document (Commerical) | Variation</v>
      </c>
    </row>
    <row r="89" spans="1:22" s="18" customFormat="1" x14ac:dyDescent="0.25">
      <c r="A89" s="11"/>
      <c r="B89" s="11"/>
      <c r="C89" s="11"/>
      <c r="D89" s="11"/>
      <c r="E89" s="11"/>
      <c r="F89" s="11"/>
      <c r="G89" s="11"/>
      <c r="H89" s="11"/>
      <c r="I89" s="11"/>
      <c r="J89" s="11"/>
      <c r="K89" s="11"/>
      <c r="L89" s="11"/>
      <c r="M89" s="11"/>
      <c r="N89" s="14" t="str">
        <f>_xlfn.TEXTJOIN("-",TRUE,Table71128[[#This Row],[Cat Code]],Table71128[[#This Row],[IT Code]],Table71128[[#This Row],[Info Del Code]])</f>
        <v>NG-DC-WIN</v>
      </c>
      <c r="O89" s="13">
        <v>84</v>
      </c>
      <c r="P89" s="13" t="s">
        <v>600</v>
      </c>
      <c r="Q89" s="10" t="s">
        <v>601</v>
      </c>
      <c r="R89" s="13" t="s">
        <v>508</v>
      </c>
      <c r="S89" s="25" t="s">
        <v>672</v>
      </c>
      <c r="T89" s="24" t="s">
        <v>704</v>
      </c>
      <c r="U89" s="25" t="s">
        <v>705</v>
      </c>
      <c r="V89" s="65" t="str">
        <f>_xlfn.TEXTJOIN(" | ",TRUE,Table71128[[#This Row],[Information Category]],Table71128[[#This Row],[Information Type]],Table71128[[#This Row],[Information Deliverable]])</f>
        <v>Non-geometric Information | Document (Commerical) | Work Instruction</v>
      </c>
    </row>
    <row r="90" spans="1:22" s="18" customFormat="1" x14ac:dyDescent="0.25">
      <c r="A90" s="11"/>
      <c r="B90" s="11"/>
      <c r="C90" s="11"/>
      <c r="D90" s="11"/>
      <c r="E90" s="11"/>
      <c r="F90" s="11"/>
      <c r="G90" s="11"/>
      <c r="H90" s="11"/>
      <c r="I90" s="11"/>
      <c r="J90" s="11"/>
      <c r="K90" s="11"/>
      <c r="L90" s="11"/>
      <c r="M90" s="11"/>
      <c r="N90" s="14" t="str">
        <f>_xlfn.TEXTJOIN("-",TRUE,Table71128[[#This Row],[Cat Code]],Table71128[[#This Row],[IT Code]],Table71128[[#This Row],[Info Del Code]])</f>
        <v>NG-DG</v>
      </c>
      <c r="O90" s="13">
        <v>85</v>
      </c>
      <c r="P90" s="13" t="s">
        <v>600</v>
      </c>
      <c r="Q90" s="10" t="s">
        <v>601</v>
      </c>
      <c r="R90" s="13" t="s">
        <v>208</v>
      </c>
      <c r="S90" s="33" t="s">
        <v>706</v>
      </c>
      <c r="T90" s="19"/>
      <c r="U90" s="20"/>
      <c r="V90" s="19" t="str">
        <f>_xlfn.TEXTJOIN(" | ",TRUE,Table71128[[#This Row],[Information Category]],Table71128[[#This Row],[Information Type]],Table71128[[#This Row],[Information Deliverable]])</f>
        <v>Non-geometric Information | Document (Generic)</v>
      </c>
    </row>
    <row r="91" spans="1:22" s="18" customFormat="1" x14ac:dyDescent="0.25">
      <c r="A91" s="11"/>
      <c r="B91" s="11"/>
      <c r="C91" s="11"/>
      <c r="D91" s="11"/>
      <c r="E91" s="11"/>
      <c r="F91" s="11"/>
      <c r="G91" s="11"/>
      <c r="H91" s="11"/>
      <c r="I91" s="11"/>
      <c r="J91" s="11"/>
      <c r="K91" s="11"/>
      <c r="L91" s="11"/>
      <c r="M91" s="11"/>
      <c r="N91" s="14" t="str">
        <f>_xlfn.TEXTJOIN("-",TRUE,Table71128[[#This Row],[Cat Code]],Table71128[[#This Row],[IT Code]],Table71128[[#This Row],[Info Del Code]])</f>
        <v>NG-DG-ALT</v>
      </c>
      <c r="O91" s="13">
        <v>86</v>
      </c>
      <c r="P91" s="13" t="s">
        <v>600</v>
      </c>
      <c r="Q91" s="10" t="s">
        <v>601</v>
      </c>
      <c r="R91" s="13" t="s">
        <v>208</v>
      </c>
      <c r="S91" s="33" t="s">
        <v>706</v>
      </c>
      <c r="T91" s="32" t="s">
        <v>707</v>
      </c>
      <c r="U91" s="31" t="s">
        <v>708</v>
      </c>
      <c r="V91" s="66" t="str">
        <f>_xlfn.TEXTJOIN(" | ",TRUE,Table71128[[#This Row],[Information Category]],Table71128[[#This Row],[Information Type]],Table71128[[#This Row],[Information Deliverable]])</f>
        <v>Non-geometric Information | Document (Generic) | Alert</v>
      </c>
    </row>
    <row r="92" spans="1:22" s="18" customFormat="1" x14ac:dyDescent="0.25">
      <c r="A92" s="11"/>
      <c r="B92" s="11"/>
      <c r="C92" s="11"/>
      <c r="D92" s="11"/>
      <c r="E92" s="11"/>
      <c r="F92" s="11"/>
      <c r="G92" s="11"/>
      <c r="H92" s="11"/>
      <c r="I92" s="11"/>
      <c r="J92" s="11"/>
      <c r="K92" s="11"/>
      <c r="L92" s="11"/>
      <c r="M92" s="11"/>
      <c r="N92" s="14" t="str">
        <f>_xlfn.TEXTJOIN("-",TRUE,Table71128[[#This Row],[Cat Code]],Table71128[[#This Row],[IT Code]],Table71128[[#This Row],[Info Del Code]])</f>
        <v>NG-DG-BRN</v>
      </c>
      <c r="O92" s="13">
        <v>87</v>
      </c>
      <c r="P92" s="13" t="s">
        <v>600</v>
      </c>
      <c r="Q92" s="10" t="s">
        <v>601</v>
      </c>
      <c r="R92" s="13" t="s">
        <v>208</v>
      </c>
      <c r="S92" s="33" t="s">
        <v>706</v>
      </c>
      <c r="T92" s="32" t="s">
        <v>709</v>
      </c>
      <c r="U92" s="31" t="s">
        <v>710</v>
      </c>
      <c r="V92" s="66" t="str">
        <f>_xlfn.TEXTJOIN(" | ",TRUE,Table71128[[#This Row],[Information Category]],Table71128[[#This Row],[Information Type]],Table71128[[#This Row],[Information Deliverable]])</f>
        <v>Non-geometric Information | Document (Generic) | Briefing Note / Instruction</v>
      </c>
    </row>
    <row r="93" spans="1:22" s="18" customFormat="1" x14ac:dyDescent="0.25">
      <c r="A93" s="11"/>
      <c r="B93" s="11"/>
      <c r="C93" s="11"/>
      <c r="D93" s="11"/>
      <c r="E93" s="11"/>
      <c r="F93" s="11"/>
      <c r="G93" s="11"/>
      <c r="H93" s="11"/>
      <c r="I93" s="11"/>
      <c r="J93" s="11"/>
      <c r="K93" s="11"/>
      <c r="L93" s="11"/>
      <c r="M93" s="11"/>
      <c r="N93" s="14" t="str">
        <f>_xlfn.TEXTJOIN("-",TRUE,Table71128[[#This Row],[Cat Code]],Table71128[[#This Row],[IT Code]],Table71128[[#This Row],[Info Del Code]])</f>
        <v>NG-DG-CHK</v>
      </c>
      <c r="O93" s="13">
        <v>88</v>
      </c>
      <c r="P93" s="13" t="s">
        <v>600</v>
      </c>
      <c r="Q93" s="10" t="s">
        <v>601</v>
      </c>
      <c r="R93" s="13" t="s">
        <v>208</v>
      </c>
      <c r="S93" s="33" t="s">
        <v>706</v>
      </c>
      <c r="T93" s="32" t="s">
        <v>28</v>
      </c>
      <c r="U93" s="31" t="s">
        <v>27</v>
      </c>
      <c r="V93" s="66" t="str">
        <f>_xlfn.TEXTJOIN(" | ",TRUE,Table71128[[#This Row],[Information Category]],Table71128[[#This Row],[Information Type]],Table71128[[#This Row],[Information Deliverable]])</f>
        <v>Non-geometric Information | Document (Generic) | Checklist</v>
      </c>
    </row>
    <row r="94" spans="1:22" s="18" customFormat="1" x14ac:dyDescent="0.25">
      <c r="A94" s="11"/>
      <c r="B94" s="11"/>
      <c r="C94" s="11"/>
      <c r="D94" s="11"/>
      <c r="E94" s="11"/>
      <c r="F94" s="11"/>
      <c r="G94" s="11"/>
      <c r="H94" s="11"/>
      <c r="I94" s="11"/>
      <c r="J94" s="11"/>
      <c r="K94" s="11"/>
      <c r="L94" s="11"/>
      <c r="M94" s="11"/>
      <c r="N94" s="14" t="str">
        <f>_xlfn.TEXTJOIN("-",TRUE,Table71128[[#This Row],[Cat Code]],Table71128[[#This Row],[IT Code]],Table71128[[#This Row],[Info Del Code]])</f>
        <v>NG-DG-CHA</v>
      </c>
      <c r="O94" s="13">
        <v>89</v>
      </c>
      <c r="P94" s="13" t="s">
        <v>600</v>
      </c>
      <c r="Q94" s="10" t="s">
        <v>601</v>
      </c>
      <c r="R94" s="13" t="s">
        <v>208</v>
      </c>
      <c r="S94" s="33" t="s">
        <v>706</v>
      </c>
      <c r="T94" s="32" t="s">
        <v>711</v>
      </c>
      <c r="U94" s="31" t="s">
        <v>712</v>
      </c>
      <c r="V94" s="66" t="str">
        <f>_xlfn.TEXTJOIN(" | ",TRUE,Table71128[[#This Row],[Information Category]],Table71128[[#This Row],[Information Type]],Table71128[[#This Row],[Information Deliverable]])</f>
        <v>Non-geometric Information | Document (Generic) | Chart</v>
      </c>
    </row>
    <row r="95" spans="1:22" s="18" customFormat="1" x14ac:dyDescent="0.25">
      <c r="A95" s="11"/>
      <c r="B95" s="11"/>
      <c r="C95" s="11"/>
      <c r="D95" s="11"/>
      <c r="E95" s="11"/>
      <c r="F95" s="11"/>
      <c r="G95" s="11"/>
      <c r="H95" s="11"/>
      <c r="I95" s="11"/>
      <c r="J95" s="11"/>
      <c r="K95" s="11"/>
      <c r="L95" s="11"/>
      <c r="M95" s="11"/>
      <c r="N95" s="14" t="str">
        <f>_xlfn.TEXTJOIN("-",TRUE,Table71128[[#This Row],[Cat Code]],Table71128[[#This Row],[IT Code]],Table71128[[#This Row],[Info Del Code]])</f>
        <v>NG-DG-CSD</v>
      </c>
      <c r="O95" s="13">
        <v>90</v>
      </c>
      <c r="P95" s="13" t="s">
        <v>600</v>
      </c>
      <c r="Q95" s="10" t="s">
        <v>601</v>
      </c>
      <c r="R95" s="13" t="s">
        <v>208</v>
      </c>
      <c r="S95" s="33" t="s">
        <v>706</v>
      </c>
      <c r="T95" s="32" t="s">
        <v>41</v>
      </c>
      <c r="U95" s="31" t="s">
        <v>40</v>
      </c>
      <c r="V95" s="66" t="str">
        <f>_xlfn.TEXTJOIN(" | ",TRUE,Table71128[[#This Row],[Information Category]],Table71128[[#This Row],[Information Type]],Table71128[[#This Row],[Information Deliverable]])</f>
        <v>Non-geometric Information | Document (Generic) | Client Supplied Document</v>
      </c>
    </row>
    <row r="96" spans="1:22" s="18" customFormat="1" x14ac:dyDescent="0.25">
      <c r="A96" s="11"/>
      <c r="B96" s="11"/>
      <c r="C96" s="11"/>
      <c r="D96" s="11"/>
      <c r="E96" s="11"/>
      <c r="F96" s="11"/>
      <c r="G96" s="11"/>
      <c r="H96" s="11"/>
      <c r="I96" s="11"/>
      <c r="J96" s="11"/>
      <c r="K96" s="11"/>
      <c r="L96" s="11"/>
      <c r="M96" s="11"/>
      <c r="N96" s="14" t="str">
        <f>_xlfn.TEXTJOIN("-",TRUE,Table71128[[#This Row],[Cat Code]],Table71128[[#This Row],[IT Code]],Table71128[[#This Row],[Info Del Code]])</f>
        <v>NG-DG-DIA</v>
      </c>
      <c r="O96" s="13">
        <v>91</v>
      </c>
      <c r="P96" s="13" t="s">
        <v>600</v>
      </c>
      <c r="Q96" s="10" t="s">
        <v>601</v>
      </c>
      <c r="R96" s="13" t="s">
        <v>208</v>
      </c>
      <c r="S96" s="33" t="s">
        <v>706</v>
      </c>
      <c r="T96" s="32" t="s">
        <v>713</v>
      </c>
      <c r="U96" s="31" t="s">
        <v>714</v>
      </c>
      <c r="V96" s="66" t="str">
        <f>_xlfn.TEXTJOIN(" | ",TRUE,Table71128[[#This Row],[Information Category]],Table71128[[#This Row],[Information Type]],Table71128[[#This Row],[Information Deliverable]])</f>
        <v>Non-geometric Information | Document (Generic) | Diagram</v>
      </c>
    </row>
    <row r="97" spans="1:22" s="18" customFormat="1" x14ac:dyDescent="0.25">
      <c r="A97" s="11"/>
      <c r="B97" s="11"/>
      <c r="C97" s="11"/>
      <c r="D97" s="11"/>
      <c r="E97" s="11"/>
      <c r="F97" s="11"/>
      <c r="G97" s="11"/>
      <c r="H97" s="11"/>
      <c r="I97" s="11"/>
      <c r="J97" s="11"/>
      <c r="K97" s="11"/>
      <c r="L97" s="11"/>
      <c r="M97" s="11"/>
      <c r="N97" s="14" t="str">
        <f>_xlfn.TEXTJOIN("-",TRUE,Table71128[[#This Row],[Cat Code]],Table71128[[#This Row],[IT Code]],Table71128[[#This Row],[Info Del Code]])</f>
        <v>NG-DG-EML</v>
      </c>
      <c r="O97" s="13">
        <v>92</v>
      </c>
      <c r="P97" s="13" t="s">
        <v>600</v>
      </c>
      <c r="Q97" s="10" t="s">
        <v>601</v>
      </c>
      <c r="R97" s="13" t="s">
        <v>208</v>
      </c>
      <c r="S97" s="33" t="s">
        <v>706</v>
      </c>
      <c r="T97" s="32" t="s">
        <v>715</v>
      </c>
      <c r="U97" s="31" t="s">
        <v>716</v>
      </c>
      <c r="V97" s="66" t="str">
        <f>_xlfn.TEXTJOIN(" | ",TRUE,Table71128[[#This Row],[Information Category]],Table71128[[#This Row],[Information Type]],Table71128[[#This Row],[Information Deliverable]])</f>
        <v>Non-geometric Information | Document (Generic) | Email</v>
      </c>
    </row>
    <row r="98" spans="1:22" s="18" customFormat="1" x14ac:dyDescent="0.25">
      <c r="A98" s="11"/>
      <c r="B98" s="11"/>
      <c r="C98" s="11"/>
      <c r="D98" s="11"/>
      <c r="E98" s="11"/>
      <c r="F98" s="11"/>
      <c r="G98" s="11"/>
      <c r="H98" s="11"/>
      <c r="I98" s="11"/>
      <c r="J98" s="11"/>
      <c r="K98" s="11"/>
      <c r="L98" s="11"/>
      <c r="M98" s="11"/>
      <c r="N98" s="14" t="str">
        <f>_xlfn.TEXTJOIN("-",TRUE,Table71128[[#This Row],[Cat Code]],Table71128[[#This Row],[IT Code]],Table71128[[#This Row],[Info Del Code]])</f>
        <v>NG-DG-FIG</v>
      </c>
      <c r="O98" s="13">
        <v>93</v>
      </c>
      <c r="P98" s="13" t="s">
        <v>600</v>
      </c>
      <c r="Q98" s="10" t="s">
        <v>601</v>
      </c>
      <c r="R98" s="13" t="s">
        <v>208</v>
      </c>
      <c r="S98" s="33" t="s">
        <v>706</v>
      </c>
      <c r="T98" s="32" t="s">
        <v>717</v>
      </c>
      <c r="U98" s="31" t="s">
        <v>718</v>
      </c>
      <c r="V98" s="66" t="str">
        <f>_xlfn.TEXTJOIN(" | ",TRUE,Table71128[[#This Row],[Information Category]],Table71128[[#This Row],[Information Type]],Table71128[[#This Row],[Information Deliverable]])</f>
        <v>Non-geometric Information | Document (Generic) | Figure</v>
      </c>
    </row>
    <row r="99" spans="1:22" s="18" customFormat="1" x14ac:dyDescent="0.25">
      <c r="A99" s="11"/>
      <c r="B99" s="11"/>
      <c r="C99" s="11"/>
      <c r="D99" s="11"/>
      <c r="E99" s="11"/>
      <c r="F99" s="11"/>
      <c r="G99" s="11"/>
      <c r="H99" s="11"/>
      <c r="I99" s="11"/>
      <c r="J99" s="11"/>
      <c r="K99" s="11"/>
      <c r="L99" s="11"/>
      <c r="M99" s="11"/>
      <c r="N99" s="14" t="str">
        <f>_xlfn.TEXTJOIN("-",TRUE,Table71128[[#This Row],[Cat Code]],Table71128[[#This Row],[IT Code]],Table71128[[#This Row],[Info Del Code]])</f>
        <v>NG-DG-FLN</v>
      </c>
      <c r="O99" s="13">
        <v>94</v>
      </c>
      <c r="P99" s="13" t="s">
        <v>600</v>
      </c>
      <c r="Q99" s="10" t="s">
        <v>601</v>
      </c>
      <c r="R99" s="13" t="s">
        <v>208</v>
      </c>
      <c r="S99" s="33" t="s">
        <v>706</v>
      </c>
      <c r="T99" s="32" t="s">
        <v>719</v>
      </c>
      <c r="U99" s="31" t="s">
        <v>720</v>
      </c>
      <c r="V99" s="66" t="str">
        <f>_xlfn.TEXTJOIN(" | ",TRUE,Table71128[[#This Row],[Information Category]],Table71128[[#This Row],[Information Type]],Table71128[[#This Row],[Information Deliverable]])</f>
        <v>Non-geometric Information | Document (Generic) | File Note</v>
      </c>
    </row>
    <row r="100" spans="1:22" s="18" customFormat="1" x14ac:dyDescent="0.25">
      <c r="A100" s="11"/>
      <c r="B100" s="11"/>
      <c r="C100" s="11"/>
      <c r="D100" s="11"/>
      <c r="E100" s="11"/>
      <c r="F100" s="11"/>
      <c r="G100" s="11"/>
      <c r="H100" s="11"/>
      <c r="I100" s="11"/>
      <c r="J100" s="11"/>
      <c r="K100" s="11"/>
      <c r="L100" s="11"/>
      <c r="M100" s="11"/>
      <c r="N100" s="14" t="str">
        <f>_xlfn.TEXTJOIN("-",TRUE,Table71128[[#This Row],[Cat Code]],Table71128[[#This Row],[IT Code]],Table71128[[#This Row],[Info Del Code]])</f>
        <v>NG-DG-FLO</v>
      </c>
      <c r="O100" s="13">
        <v>95</v>
      </c>
      <c r="P100" s="13" t="s">
        <v>600</v>
      </c>
      <c r="Q100" s="10" t="s">
        <v>601</v>
      </c>
      <c r="R100" s="13" t="s">
        <v>208</v>
      </c>
      <c r="S100" s="33" t="s">
        <v>706</v>
      </c>
      <c r="T100" s="32" t="s">
        <v>54</v>
      </c>
      <c r="U100" s="31" t="s">
        <v>53</v>
      </c>
      <c r="V100" s="66" t="str">
        <f>_xlfn.TEXTJOIN(" | ",TRUE,Table71128[[#This Row],[Information Category]],Table71128[[#This Row],[Information Type]],Table71128[[#This Row],[Information Deliverable]])</f>
        <v>Non-geometric Information | Document (Generic) | Flowchart</v>
      </c>
    </row>
    <row r="101" spans="1:22" s="18" customFormat="1" x14ac:dyDescent="0.25">
      <c r="A101" s="11"/>
      <c r="B101" s="11"/>
      <c r="C101" s="11"/>
      <c r="D101" s="11"/>
      <c r="E101" s="11"/>
      <c r="F101" s="11"/>
      <c r="G101" s="11"/>
      <c r="H101" s="11"/>
      <c r="I101" s="11"/>
      <c r="J101" s="11"/>
      <c r="K101" s="11"/>
      <c r="L101" s="11"/>
      <c r="M101" s="11"/>
      <c r="N101" s="14" t="str">
        <f>_xlfn.TEXTJOIN("-",TRUE,Table71128[[#This Row],[Cat Code]],Table71128[[#This Row],[IT Code]],Table71128[[#This Row],[Info Del Code]])</f>
        <v>NG-DG-FRM</v>
      </c>
      <c r="O101" s="13">
        <v>96</v>
      </c>
      <c r="P101" s="13" t="s">
        <v>600</v>
      </c>
      <c r="Q101" s="10" t="s">
        <v>601</v>
      </c>
      <c r="R101" s="13" t="s">
        <v>208</v>
      </c>
      <c r="S101" s="33" t="s">
        <v>706</v>
      </c>
      <c r="T101" s="32" t="s">
        <v>721</v>
      </c>
      <c r="U101" s="31" t="s">
        <v>722</v>
      </c>
      <c r="V101" s="66" t="str">
        <f>_xlfn.TEXTJOIN(" | ",TRUE,Table71128[[#This Row],[Information Category]],Table71128[[#This Row],[Information Type]],Table71128[[#This Row],[Information Deliverable]])</f>
        <v>Non-geometric Information | Document (Generic) | Form</v>
      </c>
    </row>
    <row r="102" spans="1:22" s="18" customFormat="1" x14ac:dyDescent="0.25">
      <c r="A102" s="11"/>
      <c r="B102" s="11"/>
      <c r="C102" s="11"/>
      <c r="D102" s="11"/>
      <c r="E102" s="11"/>
      <c r="F102" s="11"/>
      <c r="G102" s="11"/>
      <c r="H102" s="11"/>
      <c r="I102" s="11"/>
      <c r="J102" s="11"/>
      <c r="K102" s="11"/>
      <c r="L102" s="11"/>
      <c r="M102" s="11"/>
      <c r="N102" s="14" t="str">
        <f>_xlfn.TEXTJOIN("-",TRUE,Table71128[[#This Row],[Cat Code]],Table71128[[#This Row],[IT Code]],Table71128[[#This Row],[Info Del Code]])</f>
        <v>NG-DG-GUD</v>
      </c>
      <c r="O102" s="13">
        <v>97</v>
      </c>
      <c r="P102" s="13" t="s">
        <v>600</v>
      </c>
      <c r="Q102" s="10" t="s">
        <v>601</v>
      </c>
      <c r="R102" s="13" t="s">
        <v>208</v>
      </c>
      <c r="S102" s="33" t="s">
        <v>706</v>
      </c>
      <c r="T102" s="32" t="s">
        <v>723</v>
      </c>
      <c r="U102" s="31" t="s">
        <v>724</v>
      </c>
      <c r="V102" s="66" t="str">
        <f>_xlfn.TEXTJOIN(" | ",TRUE,Table71128[[#This Row],[Information Category]],Table71128[[#This Row],[Information Type]],Table71128[[#This Row],[Information Deliverable]])</f>
        <v>Non-geometric Information | Document (Generic) | Guide</v>
      </c>
    </row>
    <row r="103" spans="1:22" s="18" customFormat="1" x14ac:dyDescent="0.25">
      <c r="A103" s="11"/>
      <c r="B103" s="11"/>
      <c r="C103" s="11"/>
      <c r="D103" s="11"/>
      <c r="E103" s="11"/>
      <c r="F103" s="11"/>
      <c r="G103" s="11"/>
      <c r="H103" s="11"/>
      <c r="I103" s="11"/>
      <c r="J103" s="11"/>
      <c r="K103" s="11"/>
      <c r="L103" s="11"/>
      <c r="M103" s="11"/>
      <c r="N103" s="14" t="str">
        <f>_xlfn.TEXTJOIN("-",TRUE,Table71128[[#This Row],[Cat Code]],Table71128[[#This Row],[IT Code]],Table71128[[#This Row],[Info Del Code]])</f>
        <v>NG-DG-IEF</v>
      </c>
      <c r="O103" s="13">
        <v>98</v>
      </c>
      <c r="P103" s="13" t="s">
        <v>600</v>
      </c>
      <c r="Q103" s="10" t="s">
        <v>601</v>
      </c>
      <c r="R103" s="13" t="s">
        <v>208</v>
      </c>
      <c r="S103" s="33" t="s">
        <v>706</v>
      </c>
      <c r="T103" s="32" t="s">
        <v>725</v>
      </c>
      <c r="U103" s="31" t="s">
        <v>726</v>
      </c>
      <c r="V103" s="66" t="str">
        <f>_xlfn.TEXTJOIN(" | ",TRUE,Table71128[[#This Row],[Information Category]],Table71128[[#This Row],[Information Type]],Table71128[[#This Row],[Information Deliverable]])</f>
        <v>Non-geometric Information | Document (Generic) | Information Exchange File</v>
      </c>
    </row>
    <row r="104" spans="1:22" s="18" customFormat="1" x14ac:dyDescent="0.25">
      <c r="A104" s="11"/>
      <c r="B104" s="11"/>
      <c r="C104" s="11"/>
      <c r="D104" s="11"/>
      <c r="E104" s="11"/>
      <c r="F104" s="11"/>
      <c r="G104" s="11"/>
      <c r="H104" s="11"/>
      <c r="I104" s="11"/>
      <c r="J104" s="11"/>
      <c r="K104" s="11"/>
      <c r="L104" s="11"/>
      <c r="M104" s="11"/>
      <c r="N104" s="14" t="str">
        <f>_xlfn.TEXTJOIN("-",TRUE,Table71128[[#This Row],[Cat Code]],Table71128[[#This Row],[IT Code]],Table71128[[#This Row],[Info Del Code]])</f>
        <v>NG-DG-IMG</v>
      </c>
      <c r="O104" s="13">
        <v>99</v>
      </c>
      <c r="P104" s="13" t="s">
        <v>600</v>
      </c>
      <c r="Q104" s="10" t="s">
        <v>601</v>
      </c>
      <c r="R104" s="13" t="s">
        <v>208</v>
      </c>
      <c r="S104" s="33" t="s">
        <v>706</v>
      </c>
      <c r="T104" s="32" t="s">
        <v>59</v>
      </c>
      <c r="U104" s="31" t="s">
        <v>58</v>
      </c>
      <c r="V104" s="66" t="str">
        <f>_xlfn.TEXTJOIN(" | ",TRUE,Table71128[[#This Row],[Information Category]],Table71128[[#This Row],[Information Type]],Table71128[[#This Row],[Information Deliverable]])</f>
        <v>Non-geometric Information | Document (Generic) | Image</v>
      </c>
    </row>
    <row r="105" spans="1:22" s="18" customFormat="1" x14ac:dyDescent="0.25">
      <c r="A105" s="11"/>
      <c r="B105" s="11"/>
      <c r="C105" s="11"/>
      <c r="D105" s="11"/>
      <c r="E105" s="11"/>
      <c r="F105" s="11"/>
      <c r="G105" s="11"/>
      <c r="H105" s="11"/>
      <c r="I105" s="11"/>
      <c r="J105" s="11"/>
      <c r="K105" s="11"/>
      <c r="L105" s="11"/>
      <c r="M105" s="11"/>
      <c r="N105" s="14" t="str">
        <f>_xlfn.TEXTJOIN("-",TRUE,Table71128[[#This Row],[Cat Code]],Table71128[[#This Row],[IT Code]],Table71128[[#This Row],[Info Del Code]])</f>
        <v>NG-DG-IND</v>
      </c>
      <c r="O105" s="13">
        <v>100</v>
      </c>
      <c r="P105" s="13" t="s">
        <v>600</v>
      </c>
      <c r="Q105" s="10" t="s">
        <v>601</v>
      </c>
      <c r="R105" s="13" t="s">
        <v>208</v>
      </c>
      <c r="S105" s="33" t="s">
        <v>706</v>
      </c>
      <c r="T105" s="32" t="s">
        <v>727</v>
      </c>
      <c r="U105" s="31" t="s">
        <v>728</v>
      </c>
      <c r="V105" s="66" t="str">
        <f>_xlfn.TEXTJOIN(" | ",TRUE,Table71128[[#This Row],[Information Category]],Table71128[[#This Row],[Information Type]],Table71128[[#This Row],[Information Deliverable]])</f>
        <v>Non-geometric Information | Document (Generic) | Induction</v>
      </c>
    </row>
    <row r="106" spans="1:22" s="18" customFormat="1" x14ac:dyDescent="0.25">
      <c r="A106" s="11"/>
      <c r="B106" s="11"/>
      <c r="C106" s="11"/>
      <c r="D106" s="11"/>
      <c r="E106" s="11"/>
      <c r="F106" s="11"/>
      <c r="G106" s="11"/>
      <c r="H106" s="11"/>
      <c r="I106" s="11"/>
      <c r="J106" s="11"/>
      <c r="K106" s="11"/>
      <c r="L106" s="11"/>
      <c r="M106" s="11"/>
      <c r="N106" s="14" t="str">
        <f>_xlfn.TEXTJOIN("-",TRUE,Table71128[[#This Row],[Cat Code]],Table71128[[#This Row],[IT Code]],Table71128[[#This Row],[Info Del Code]])</f>
        <v>NG-DG-INS</v>
      </c>
      <c r="O106" s="13">
        <v>101</v>
      </c>
      <c r="P106" s="13" t="s">
        <v>600</v>
      </c>
      <c r="Q106" s="10" t="s">
        <v>601</v>
      </c>
      <c r="R106" s="13" t="s">
        <v>208</v>
      </c>
      <c r="S106" s="33" t="s">
        <v>706</v>
      </c>
      <c r="T106" s="32" t="s">
        <v>63</v>
      </c>
      <c r="U106" s="31" t="s">
        <v>62</v>
      </c>
      <c r="V106" s="66" t="str">
        <f>_xlfn.TEXTJOIN(" | ",TRUE,Table71128[[#This Row],[Information Category]],Table71128[[#This Row],[Information Type]],Table71128[[#This Row],[Information Deliverable]])</f>
        <v>Non-geometric Information | Document (Generic) | Inspection</v>
      </c>
    </row>
    <row r="107" spans="1:22" s="18" customFormat="1" x14ac:dyDescent="0.25">
      <c r="A107" s="11"/>
      <c r="B107" s="11"/>
      <c r="C107" s="11"/>
      <c r="D107" s="11"/>
      <c r="E107" s="11"/>
      <c r="F107" s="11"/>
      <c r="G107" s="11"/>
      <c r="H107" s="11"/>
      <c r="I107" s="11"/>
      <c r="J107" s="11"/>
      <c r="K107" s="11"/>
      <c r="L107" s="11"/>
      <c r="M107" s="11"/>
      <c r="N107" s="14" t="str">
        <f>_xlfn.TEXTJOIN("-",TRUE,Table71128[[#This Row],[Cat Code]],Table71128[[#This Row],[IT Code]],Table71128[[#This Row],[Info Del Code]])</f>
        <v>NG-DG-KEY</v>
      </c>
      <c r="O107" s="13">
        <v>102</v>
      </c>
      <c r="P107" s="13" t="s">
        <v>600</v>
      </c>
      <c r="Q107" s="10" t="s">
        <v>601</v>
      </c>
      <c r="R107" s="13" t="s">
        <v>208</v>
      </c>
      <c r="S107" s="33" t="s">
        <v>706</v>
      </c>
      <c r="T107" s="32" t="s">
        <v>75</v>
      </c>
      <c r="U107" s="31" t="s">
        <v>74</v>
      </c>
      <c r="V107" s="66" t="str">
        <f>_xlfn.TEXTJOIN(" | ",TRUE,Table71128[[#This Row],[Information Category]],Table71128[[#This Row],[Information Type]],Table71128[[#This Row],[Information Deliverable]])</f>
        <v>Non-geometric Information | Document (Generic) | Key Document</v>
      </c>
    </row>
    <row r="108" spans="1:22" s="18" customFormat="1" x14ac:dyDescent="0.25">
      <c r="A108" s="11"/>
      <c r="B108" s="11"/>
      <c r="C108" s="11"/>
      <c r="D108" s="11"/>
      <c r="E108" s="11"/>
      <c r="F108" s="11"/>
      <c r="G108" s="11"/>
      <c r="H108" s="11"/>
      <c r="I108" s="11"/>
      <c r="J108" s="11"/>
      <c r="K108" s="11"/>
      <c r="L108" s="11"/>
      <c r="M108" s="11"/>
      <c r="N108" s="14" t="str">
        <f>_xlfn.TEXTJOIN("-",TRUE,Table71128[[#This Row],[Cat Code]],Table71128[[#This Row],[IT Code]],Table71128[[#This Row],[Info Del Code]])</f>
        <v>NG-DG-LOI</v>
      </c>
      <c r="O108" s="13">
        <v>103</v>
      </c>
      <c r="P108" s="13" t="s">
        <v>600</v>
      </c>
      <c r="Q108" s="10" t="s">
        <v>601</v>
      </c>
      <c r="R108" s="13" t="s">
        <v>208</v>
      </c>
      <c r="S108" s="33" t="s">
        <v>706</v>
      </c>
      <c r="T108" s="32" t="s">
        <v>79</v>
      </c>
      <c r="U108" s="31" t="s">
        <v>78</v>
      </c>
      <c r="V108" s="66" t="str">
        <f>_xlfn.TEXTJOIN(" | ",TRUE,Table71128[[#This Row],[Information Category]],Table71128[[#This Row],[Information Type]],Table71128[[#This Row],[Information Deliverable]])</f>
        <v>Non-geometric Information | Document (Generic) | Local Instructions</v>
      </c>
    </row>
    <row r="109" spans="1:22" s="18" customFormat="1" x14ac:dyDescent="0.25">
      <c r="A109" s="11"/>
      <c r="B109" s="11"/>
      <c r="C109" s="11"/>
      <c r="D109" s="11"/>
      <c r="E109" s="11"/>
      <c r="F109" s="11"/>
      <c r="G109" s="11"/>
      <c r="H109" s="11"/>
      <c r="I109" s="11"/>
      <c r="J109" s="11"/>
      <c r="K109" s="11"/>
      <c r="L109" s="11"/>
      <c r="M109" s="11"/>
      <c r="N109" s="14" t="str">
        <f>_xlfn.TEXTJOIN("-",TRUE,Table71128[[#This Row],[Cat Code]],Table71128[[#This Row],[IT Code]],Table71128[[#This Row],[Info Del Code]])</f>
        <v>NG-DG-MAT</v>
      </c>
      <c r="O109" s="13">
        <v>104</v>
      </c>
      <c r="P109" s="13" t="s">
        <v>600</v>
      </c>
      <c r="Q109" s="10" t="s">
        <v>601</v>
      </c>
      <c r="R109" s="13" t="s">
        <v>208</v>
      </c>
      <c r="S109" s="33" t="s">
        <v>706</v>
      </c>
      <c r="T109" s="32" t="s">
        <v>84</v>
      </c>
      <c r="U109" s="31" t="s">
        <v>83</v>
      </c>
      <c r="V109" s="66" t="str">
        <f>_xlfn.TEXTJOIN(" | ",TRUE,Table71128[[#This Row],[Information Category]],Table71128[[#This Row],[Information Type]],Table71128[[#This Row],[Information Deliverable]])</f>
        <v>Non-geometric Information | Document (Generic) | Matrix</v>
      </c>
    </row>
    <row r="110" spans="1:22" s="18" customFormat="1" x14ac:dyDescent="0.25">
      <c r="A110" s="11"/>
      <c r="B110" s="11"/>
      <c r="C110" s="11"/>
      <c r="D110" s="11"/>
      <c r="E110" s="11"/>
      <c r="F110" s="11"/>
      <c r="G110" s="11"/>
      <c r="H110" s="11"/>
      <c r="I110" s="11"/>
      <c r="J110" s="11"/>
      <c r="K110" s="11"/>
      <c r="L110" s="11"/>
      <c r="M110" s="11"/>
      <c r="N110" s="14" t="str">
        <f>_xlfn.TEXTJOIN("-",TRUE,Table71128[[#This Row],[Cat Code]],Table71128[[#This Row],[IT Code]],Table71128[[#This Row],[Info Del Code]])</f>
        <v>NG-DG-MPL</v>
      </c>
      <c r="O110" s="13">
        <v>105</v>
      </c>
      <c r="P110" s="13" t="s">
        <v>600</v>
      </c>
      <c r="Q110" s="10" t="s">
        <v>601</v>
      </c>
      <c r="R110" s="13" t="s">
        <v>208</v>
      </c>
      <c r="S110" s="33" t="s">
        <v>706</v>
      </c>
      <c r="T110" s="32" t="s">
        <v>729</v>
      </c>
      <c r="U110" s="31" t="s">
        <v>730</v>
      </c>
      <c r="V110" s="66" t="str">
        <f>_xlfn.TEXTJOIN(" | ",TRUE,Table71128[[#This Row],[Information Category]],Table71128[[#This Row],[Information Type]],Table71128[[#This Row],[Information Deliverable]])</f>
        <v>Non-geometric Information | Document (Generic) | Management Plan</v>
      </c>
    </row>
    <row r="111" spans="1:22" s="18" customFormat="1" x14ac:dyDescent="0.25">
      <c r="A111" s="11"/>
      <c r="B111" s="11"/>
      <c r="C111" s="11"/>
      <c r="D111" s="11"/>
      <c r="E111" s="11"/>
      <c r="F111" s="11"/>
      <c r="G111" s="11"/>
      <c r="H111" s="11"/>
      <c r="I111" s="11"/>
      <c r="J111" s="11"/>
      <c r="K111" s="11"/>
      <c r="L111" s="11"/>
      <c r="M111" s="11"/>
      <c r="N111" s="14" t="str">
        <f>_xlfn.TEXTJOIN("-",TRUE,Table71128[[#This Row],[Cat Code]],Table71128[[#This Row],[IT Code]],Table71128[[#This Row],[Info Del Code]])</f>
        <v>NG-DG-MKT</v>
      </c>
      <c r="O111" s="13">
        <v>106</v>
      </c>
      <c r="P111" s="13" t="s">
        <v>600</v>
      </c>
      <c r="Q111" s="10" t="s">
        <v>601</v>
      </c>
      <c r="R111" s="13" t="s">
        <v>208</v>
      </c>
      <c r="S111" s="33" t="s">
        <v>706</v>
      </c>
      <c r="T111" s="32" t="s">
        <v>731</v>
      </c>
      <c r="U111" s="31" t="s">
        <v>732</v>
      </c>
      <c r="V111" s="66" t="str">
        <f>_xlfn.TEXTJOIN(" | ",TRUE,Table71128[[#This Row],[Information Category]],Table71128[[#This Row],[Information Type]],Table71128[[#This Row],[Information Deliverable]])</f>
        <v>Non-geometric Information | Document (Generic) | Marketing Material</v>
      </c>
    </row>
    <row r="112" spans="1:22" s="18" customFormat="1" x14ac:dyDescent="0.25">
      <c r="A112" s="11"/>
      <c r="B112" s="11"/>
      <c r="C112" s="11"/>
      <c r="D112" s="11"/>
      <c r="E112" s="11"/>
      <c r="N112" s="14" t="str">
        <f>_xlfn.TEXTJOIN("-",TRUE,Table71128[[#This Row],[Cat Code]],Table71128[[#This Row],[IT Code]],Table71128[[#This Row],[Info Del Code]])</f>
        <v>NG-DG-MEM</v>
      </c>
      <c r="O112" s="13">
        <v>107</v>
      </c>
      <c r="P112" s="13" t="s">
        <v>600</v>
      </c>
      <c r="Q112" s="10" t="s">
        <v>601</v>
      </c>
      <c r="R112" s="13" t="s">
        <v>208</v>
      </c>
      <c r="S112" s="33" t="s">
        <v>706</v>
      </c>
      <c r="T112" s="32" t="s">
        <v>733</v>
      </c>
      <c r="U112" s="31" t="s">
        <v>87</v>
      </c>
      <c r="V112" s="66" t="str">
        <f>_xlfn.TEXTJOIN(" | ",TRUE,Table71128[[#This Row],[Information Category]],Table71128[[#This Row],[Information Type]],Table71128[[#This Row],[Information Deliverable]])</f>
        <v>Non-geometric Information | Document (Generic) | Memo</v>
      </c>
    </row>
    <row r="113" spans="6:22" s="18" customFormat="1" x14ac:dyDescent="0.25">
      <c r="N113" s="14" t="str">
        <f>_xlfn.TEXTJOIN("-",TRUE,Table71128[[#This Row],[Cat Code]],Table71128[[#This Row],[IT Code]],Table71128[[#This Row],[Info Del Code]])</f>
        <v>NG-DG-PHT</v>
      </c>
      <c r="O113" s="13">
        <v>108</v>
      </c>
      <c r="P113" s="13" t="s">
        <v>600</v>
      </c>
      <c r="Q113" s="10" t="s">
        <v>601</v>
      </c>
      <c r="R113" s="13" t="s">
        <v>208</v>
      </c>
      <c r="S113" s="33" t="s">
        <v>706</v>
      </c>
      <c r="T113" s="32" t="s">
        <v>610</v>
      </c>
      <c r="U113" s="31" t="s">
        <v>734</v>
      </c>
      <c r="V113" s="66" t="str">
        <f>_xlfn.TEXTJOIN(" | ",TRUE,Table71128[[#This Row],[Information Category]],Table71128[[#This Row],[Information Type]],Table71128[[#This Row],[Information Deliverable]])</f>
        <v>Non-geometric Information | Document (Generic) | Photograph</v>
      </c>
    </row>
    <row r="114" spans="6:22" s="18" customFormat="1" x14ac:dyDescent="0.25">
      <c r="N114" s="14" t="str">
        <f>_xlfn.TEXTJOIN("-",TRUE,Table71128[[#This Row],[Cat Code]],Table71128[[#This Row],[IT Code]],Table71128[[#This Row],[Info Del Code]])</f>
        <v>NG-DG-POL</v>
      </c>
      <c r="O114" s="13">
        <v>109</v>
      </c>
      <c r="P114" s="13" t="s">
        <v>600</v>
      </c>
      <c r="Q114" s="10" t="s">
        <v>601</v>
      </c>
      <c r="R114" s="13" t="s">
        <v>208</v>
      </c>
      <c r="S114" s="33" t="s">
        <v>706</v>
      </c>
      <c r="T114" s="32" t="s">
        <v>92</v>
      </c>
      <c r="U114" s="31" t="s">
        <v>91</v>
      </c>
      <c r="V114" s="66" t="str">
        <f>_xlfn.TEXTJOIN(" | ",TRUE,Table71128[[#This Row],[Information Category]],Table71128[[#This Row],[Information Type]],Table71128[[#This Row],[Information Deliverable]])</f>
        <v>Non-geometric Information | Document (Generic) | Policy</v>
      </c>
    </row>
    <row r="115" spans="6:22" s="18" customFormat="1" x14ac:dyDescent="0.25">
      <c r="N115" s="14" t="str">
        <f>_xlfn.TEXTJOIN("-",TRUE,Table71128[[#This Row],[Cat Code]],Table71128[[#This Row],[IT Code]],Table71128[[#This Row],[Info Del Code]])</f>
        <v>NG-DG-PPR</v>
      </c>
      <c r="O115" s="13">
        <v>110</v>
      </c>
      <c r="P115" s="13" t="s">
        <v>600</v>
      </c>
      <c r="Q115" s="10" t="s">
        <v>601</v>
      </c>
      <c r="R115" s="13" t="s">
        <v>208</v>
      </c>
      <c r="S115" s="33" t="s">
        <v>706</v>
      </c>
      <c r="T115" s="32" t="s">
        <v>735</v>
      </c>
      <c r="U115" s="31" t="s">
        <v>736</v>
      </c>
      <c r="V115" s="66" t="str">
        <f>_xlfn.TEXTJOIN(" | ",TRUE,Table71128[[#This Row],[Information Category]],Table71128[[#This Row],[Information Type]],Table71128[[#This Row],[Information Deliverable]])</f>
        <v>Non-geometric Information | Document (Generic) | Presentation</v>
      </c>
    </row>
    <row r="116" spans="6:22" s="18" customFormat="1" x14ac:dyDescent="0.25">
      <c r="N116" s="14" t="str">
        <f>_xlfn.TEXTJOIN("-",TRUE,Table71128[[#This Row],[Cat Code]],Table71128[[#This Row],[IT Code]],Table71128[[#This Row],[Info Del Code]])</f>
        <v>NG-DG-PRO</v>
      </c>
      <c r="O116" s="13">
        <v>111</v>
      </c>
      <c r="P116" s="13" t="s">
        <v>600</v>
      </c>
      <c r="Q116" s="10" t="s">
        <v>601</v>
      </c>
      <c r="R116" s="13" t="s">
        <v>208</v>
      </c>
      <c r="S116" s="33" t="s">
        <v>706</v>
      </c>
      <c r="T116" s="32" t="s">
        <v>44</v>
      </c>
      <c r="U116" s="31" t="s">
        <v>93</v>
      </c>
      <c r="V116" s="66" t="str">
        <f>_xlfn.TEXTJOIN(" | ",TRUE,Table71128[[#This Row],[Information Category]],Table71128[[#This Row],[Information Type]],Table71128[[#This Row],[Information Deliverable]])</f>
        <v>Non-geometric Information | Document (Generic) | Procedure</v>
      </c>
    </row>
    <row r="117" spans="6:22" s="18" customFormat="1" x14ac:dyDescent="0.25">
      <c r="N117" s="14" t="str">
        <f>_xlfn.TEXTJOIN("-",TRUE,Table71128[[#This Row],[Cat Code]],Table71128[[#This Row],[IT Code]],Table71128[[#This Row],[Info Del Code]])</f>
        <v>NG-DG-RCD</v>
      </c>
      <c r="O117" s="13">
        <v>112</v>
      </c>
      <c r="P117" s="13" t="s">
        <v>600</v>
      </c>
      <c r="Q117" s="10" t="s">
        <v>601</v>
      </c>
      <c r="R117" s="13" t="s">
        <v>208</v>
      </c>
      <c r="S117" s="33" t="s">
        <v>706</v>
      </c>
      <c r="T117" s="32" t="s">
        <v>737</v>
      </c>
      <c r="U117" s="31" t="s">
        <v>94</v>
      </c>
      <c r="V117" s="66" t="str">
        <f>_xlfn.TEXTJOIN(" | ",TRUE,Table71128[[#This Row],[Information Category]],Table71128[[#This Row],[Information Type]],Table71128[[#This Row],[Information Deliverable]])</f>
        <v>Non-geometric Information | Document (Generic) | Record</v>
      </c>
    </row>
    <row r="118" spans="6:22" s="18" customFormat="1" x14ac:dyDescent="0.25">
      <c r="N118" s="14" t="str">
        <f>_xlfn.TEXTJOIN("-",TRUE,Table71128[[#This Row],[Cat Code]],Table71128[[#This Row],[IT Code]],Table71128[[#This Row],[Info Del Code]])</f>
        <v>NG-DG-RES</v>
      </c>
      <c r="O118" s="13">
        <v>113</v>
      </c>
      <c r="P118" s="13" t="s">
        <v>600</v>
      </c>
      <c r="Q118" s="10" t="s">
        <v>601</v>
      </c>
      <c r="R118" s="13" t="s">
        <v>208</v>
      </c>
      <c r="S118" s="33" t="s">
        <v>706</v>
      </c>
      <c r="T118" s="32" t="s">
        <v>738</v>
      </c>
      <c r="U118" s="31" t="s">
        <v>739</v>
      </c>
      <c r="V118" s="66" t="str">
        <f>_xlfn.TEXTJOIN(" | ",TRUE,Table71128[[#This Row],[Information Category]],Table71128[[#This Row],[Information Type]],Table71128[[#This Row],[Information Deliverable]])</f>
        <v>Non-geometric Information | Document (Generic) | Resilience</v>
      </c>
    </row>
    <row r="119" spans="6:22" s="18" customFormat="1" x14ac:dyDescent="0.25">
      <c r="N119" s="14" t="str">
        <f>_xlfn.TEXTJOIN("-",TRUE,Table71128[[#This Row],[Cat Code]],Table71128[[#This Row],[IT Code]],Table71128[[#This Row],[Info Del Code]])</f>
        <v>NG-DG-SCH</v>
      </c>
      <c r="O119" s="13">
        <v>114</v>
      </c>
      <c r="P119" s="13" t="s">
        <v>600</v>
      </c>
      <c r="Q119" s="10" t="s">
        <v>601</v>
      </c>
      <c r="R119" s="13" t="s">
        <v>208</v>
      </c>
      <c r="S119" s="33" t="s">
        <v>706</v>
      </c>
      <c r="T119" s="32" t="s">
        <v>103</v>
      </c>
      <c r="U119" s="31" t="s">
        <v>102</v>
      </c>
      <c r="V119" s="66" t="str">
        <f>_xlfn.TEXTJOIN(" | ",TRUE,Table71128[[#This Row],[Information Category]],Table71128[[#This Row],[Information Type]],Table71128[[#This Row],[Information Deliverable]])</f>
        <v>Non-geometric Information | Document (Generic) | Schedule</v>
      </c>
    </row>
    <row r="120" spans="6:22" s="18" customFormat="1" x14ac:dyDescent="0.25">
      <c r="N120" s="14" t="str">
        <f>_xlfn.TEXTJOIN("-",TRUE,Table71128[[#This Row],[Cat Code]],Table71128[[#This Row],[IT Code]],Table71128[[#This Row],[Info Del Code]])</f>
        <v>NG-DG-SHE</v>
      </c>
      <c r="O120" s="13">
        <v>115</v>
      </c>
      <c r="P120" s="13" t="s">
        <v>600</v>
      </c>
      <c r="Q120" s="10" t="s">
        <v>601</v>
      </c>
      <c r="R120" s="13" t="s">
        <v>208</v>
      </c>
      <c r="S120" s="33" t="s">
        <v>706</v>
      </c>
      <c r="T120" s="32" t="s">
        <v>740</v>
      </c>
      <c r="U120" s="31" t="s">
        <v>741</v>
      </c>
      <c r="V120" s="66" t="str">
        <f>_xlfn.TEXTJOIN(" | ",TRUE,Table71128[[#This Row],[Information Category]],Table71128[[#This Row],[Information Type]],Table71128[[#This Row],[Information Deliverable]])</f>
        <v>Non-geometric Information | Document (Generic) | Spreadsheet</v>
      </c>
    </row>
    <row r="121" spans="6:22" s="18" customFormat="1" x14ac:dyDescent="0.25">
      <c r="N121" s="14" t="str">
        <f>_xlfn.TEXTJOIN("-",TRUE,Table71128[[#This Row],[Cat Code]],Table71128[[#This Row],[IT Code]],Table71128[[#This Row],[Info Del Code]])</f>
        <v>NG-DG-STD</v>
      </c>
      <c r="O121" s="13">
        <v>116</v>
      </c>
      <c r="P121" s="13" t="s">
        <v>600</v>
      </c>
      <c r="Q121" s="10" t="s">
        <v>601</v>
      </c>
      <c r="R121" s="13" t="s">
        <v>208</v>
      </c>
      <c r="S121" s="33" t="s">
        <v>706</v>
      </c>
      <c r="T121" s="32" t="s">
        <v>742</v>
      </c>
      <c r="U121" s="31" t="s">
        <v>743</v>
      </c>
      <c r="V121" s="66" t="str">
        <f>_xlfn.TEXTJOIN(" | ",TRUE,Table71128[[#This Row],[Information Category]],Table71128[[#This Row],[Information Type]],Table71128[[#This Row],[Information Deliverable]])</f>
        <v>Non-geometric Information | Document (Generic) | Standard</v>
      </c>
    </row>
    <row r="122" spans="6:22" s="18" customFormat="1" x14ac:dyDescent="0.25">
      <c r="F122"/>
      <c r="G122"/>
      <c r="H122"/>
      <c r="I122"/>
      <c r="J122"/>
      <c r="K122"/>
      <c r="L122"/>
      <c r="N122" s="14" t="str">
        <f>_xlfn.TEXTJOIN("-",TRUE,Table71128[[#This Row],[Cat Code]],Table71128[[#This Row],[IT Code]],Table71128[[#This Row],[Info Del Code]])</f>
        <v>NG-DG-STG</v>
      </c>
      <c r="O122" s="13">
        <v>117</v>
      </c>
      <c r="P122" s="13" t="s">
        <v>600</v>
      </c>
      <c r="Q122" s="10" t="s">
        <v>601</v>
      </c>
      <c r="R122" s="13" t="s">
        <v>208</v>
      </c>
      <c r="S122" s="33" t="s">
        <v>706</v>
      </c>
      <c r="T122" s="32" t="s">
        <v>744</v>
      </c>
      <c r="U122" s="31" t="s">
        <v>745</v>
      </c>
      <c r="V122" s="66" t="str">
        <f>_xlfn.TEXTJOIN(" | ",TRUE,Table71128[[#This Row],[Information Category]],Table71128[[#This Row],[Information Type]],Table71128[[#This Row],[Information Deliverable]])</f>
        <v>Non-geometric Information | Document (Generic) | Strategy</v>
      </c>
    </row>
    <row r="123" spans="6:22" x14ac:dyDescent="0.25">
      <c r="N123" s="14" t="str">
        <f>_xlfn.TEXTJOIN("-",TRUE,Table71128[[#This Row],[Cat Code]],Table71128[[#This Row],[IT Code]],Table71128[[#This Row],[Info Del Code]])</f>
        <v>NG-DG-TMP</v>
      </c>
      <c r="O123" s="13">
        <v>118</v>
      </c>
      <c r="P123" s="13" t="s">
        <v>600</v>
      </c>
      <c r="Q123" s="10" t="s">
        <v>601</v>
      </c>
      <c r="R123" s="13" t="s">
        <v>208</v>
      </c>
      <c r="S123" s="33" t="s">
        <v>706</v>
      </c>
      <c r="T123" s="32" t="s">
        <v>61</v>
      </c>
      <c r="U123" s="31" t="s">
        <v>107</v>
      </c>
      <c r="V123" s="66" t="str">
        <f>_xlfn.TEXTJOIN(" | ",TRUE,Table71128[[#This Row],[Information Category]],Table71128[[#This Row],[Information Type]],Table71128[[#This Row],[Information Deliverable]])</f>
        <v>Non-geometric Information | Document (Generic) | Template</v>
      </c>
    </row>
    <row r="124" spans="6:22" x14ac:dyDescent="0.25">
      <c r="N124" s="14" t="str">
        <f>_xlfn.TEXTJOIN("-",TRUE,Table71128[[#This Row],[Cat Code]],Table71128[[#This Row],[IT Code]],Table71128[[#This Row],[Info Del Code]])</f>
        <v>NG-DG-TNG</v>
      </c>
      <c r="O124" s="13">
        <v>119</v>
      </c>
      <c r="P124" s="13" t="s">
        <v>600</v>
      </c>
      <c r="Q124" s="10" t="s">
        <v>601</v>
      </c>
      <c r="R124" s="13" t="s">
        <v>208</v>
      </c>
      <c r="S124" s="33" t="s">
        <v>706</v>
      </c>
      <c r="T124" s="32" t="s">
        <v>746</v>
      </c>
      <c r="U124" s="31" t="s">
        <v>747</v>
      </c>
      <c r="V124" s="66" t="str">
        <f>_xlfn.TEXTJOIN(" | ",TRUE,Table71128[[#This Row],[Information Category]],Table71128[[#This Row],[Information Type]],Table71128[[#This Row],[Information Deliverable]])</f>
        <v>Non-geometric Information | Document (Generic) | Training Record</v>
      </c>
    </row>
    <row r="125" spans="6:22" x14ac:dyDescent="0.25">
      <c r="N125" s="14" t="str">
        <f>_xlfn.TEXTJOIN("-",TRUE,Table71128[[#This Row],[Cat Code]],Table71128[[#This Row],[IT Code]],Table71128[[#This Row],[Info Del Code]])</f>
        <v>NG-DG-VID</v>
      </c>
      <c r="O125" s="13">
        <v>120</v>
      </c>
      <c r="P125" s="13" t="s">
        <v>600</v>
      </c>
      <c r="Q125" s="10" t="s">
        <v>601</v>
      </c>
      <c r="R125" s="13" t="s">
        <v>208</v>
      </c>
      <c r="S125" s="33" t="s">
        <v>706</v>
      </c>
      <c r="T125" s="32" t="s">
        <v>748</v>
      </c>
      <c r="U125" s="31" t="s">
        <v>749</v>
      </c>
      <c r="V125" s="66" t="str">
        <f>_xlfn.TEXTJOIN(" | ",TRUE,Table71128[[#This Row],[Information Category]],Table71128[[#This Row],[Information Type]],Table71128[[#This Row],[Information Deliverable]])</f>
        <v>Non-geometric Information | Document (Generic) | Video Media File</v>
      </c>
    </row>
    <row r="126" spans="6:22" x14ac:dyDescent="0.25">
      <c r="N126" s="14" t="str">
        <f>_xlfn.TEXTJOIN("-",TRUE,Table71128[[#This Row],[Cat Code]],Table71128[[#This Row],[IT Code]],Table71128[[#This Row],[Info Del Code]])</f>
        <v>NG-RG</v>
      </c>
      <c r="O126" s="13">
        <v>121</v>
      </c>
      <c r="P126" s="13" t="s">
        <v>600</v>
      </c>
      <c r="Q126" s="10" t="s">
        <v>601</v>
      </c>
      <c r="R126" s="13" t="s">
        <v>607</v>
      </c>
      <c r="S126" s="10" t="s">
        <v>608</v>
      </c>
      <c r="T126" s="19"/>
      <c r="U126" s="20"/>
      <c r="V126" s="19" t="str">
        <f>_xlfn.TEXTJOIN(" | ",TRUE,Table71128[[#This Row],[Information Category]],Table71128[[#This Row],[Information Type]],Table71128[[#This Row],[Information Deliverable]])</f>
        <v>Non-geometric Information | Register (dynamic record)</v>
      </c>
    </row>
    <row r="127" spans="6:22" x14ac:dyDescent="0.25">
      <c r="N127" s="14" t="str">
        <f>_xlfn.TEXTJOIN("-",TRUE,Table71128[[#This Row],[Cat Code]],Table71128[[#This Row],[IT Code]],Table71128[[#This Row],[Info Del Code]])</f>
        <v>NG-RG-ASS</v>
      </c>
      <c r="O127" s="13">
        <v>122</v>
      </c>
      <c r="P127" s="13" t="s">
        <v>600</v>
      </c>
      <c r="Q127" s="10" t="s">
        <v>601</v>
      </c>
      <c r="R127" s="13" t="s">
        <v>607</v>
      </c>
      <c r="S127" s="10" t="s">
        <v>608</v>
      </c>
      <c r="T127" s="13" t="s">
        <v>750</v>
      </c>
      <c r="U127" s="10" t="s">
        <v>751</v>
      </c>
      <c r="V127" s="62" t="str">
        <f>_xlfn.TEXTJOIN(" | ",TRUE,Table71128[[#This Row],[Information Category]],Table71128[[#This Row],[Information Type]],Table71128[[#This Row],[Information Deliverable]])</f>
        <v>Non-geometric Information | Register (dynamic record) | Asset</v>
      </c>
    </row>
    <row r="128" spans="6:22" x14ac:dyDescent="0.25">
      <c r="N128" s="14" t="str">
        <f>_xlfn.TEXTJOIN("-",TRUE,Table71128[[#This Row],[Cat Code]],Table71128[[#This Row],[IT Code]],Table71128[[#This Row],[Info Del Code]])</f>
        <v>NG-RG-CO2</v>
      </c>
      <c r="O128" s="13">
        <v>123</v>
      </c>
      <c r="P128" s="13" t="s">
        <v>600</v>
      </c>
      <c r="Q128" s="10" t="s">
        <v>601</v>
      </c>
      <c r="R128" s="13" t="s">
        <v>607</v>
      </c>
      <c r="S128" s="10" t="s">
        <v>608</v>
      </c>
      <c r="T128" s="13" t="s">
        <v>752</v>
      </c>
      <c r="U128" s="10" t="s">
        <v>753</v>
      </c>
      <c r="V128" s="62" t="str">
        <f>_xlfn.TEXTJOIN(" | ",TRUE,Table71128[[#This Row],[Information Category]],Table71128[[#This Row],[Information Type]],Table71128[[#This Row],[Information Deliverable]])</f>
        <v>Non-geometric Information | Register (dynamic record) | Carbon estimation</v>
      </c>
    </row>
    <row r="129" spans="14:22" x14ac:dyDescent="0.25">
      <c r="N129" s="14" t="str">
        <f>_xlfn.TEXTJOIN("-",TRUE,Table71128[[#This Row],[Cat Code]],Table71128[[#This Row],[IT Code]],Table71128[[#This Row],[Info Del Code]])</f>
        <v>NG-RG-COM</v>
      </c>
      <c r="O129" s="13">
        <v>124</v>
      </c>
      <c r="P129" s="13" t="s">
        <v>600</v>
      </c>
      <c r="Q129" s="10" t="s">
        <v>601</v>
      </c>
      <c r="R129" s="13" t="s">
        <v>607</v>
      </c>
      <c r="S129" s="10" t="s">
        <v>608</v>
      </c>
      <c r="T129" s="13" t="s">
        <v>410</v>
      </c>
      <c r="U129" s="10" t="s">
        <v>754</v>
      </c>
      <c r="V129" s="62" t="str">
        <f>_xlfn.TEXTJOIN(" | ",TRUE,Table71128[[#This Row],[Information Category]],Table71128[[#This Row],[Information Type]],Table71128[[#This Row],[Information Deliverable]])</f>
        <v>Non-geometric Information | Register (dynamic record) | Comment Sheet / Redlines</v>
      </c>
    </row>
    <row r="130" spans="14:22" x14ac:dyDescent="0.25">
      <c r="N130" s="14" t="str">
        <f>_xlfn.TEXTJOIN("-",TRUE,Table71128[[#This Row],[Cat Code]],Table71128[[#This Row],[IT Code]],Table71128[[#This Row],[Info Del Code]])</f>
        <v>NG-RG-CST</v>
      </c>
      <c r="O130" s="13">
        <v>125</v>
      </c>
      <c r="P130" s="13" t="s">
        <v>600</v>
      </c>
      <c r="Q130" s="10" t="s">
        <v>601</v>
      </c>
      <c r="R130" s="13" t="s">
        <v>607</v>
      </c>
      <c r="S130" s="10" t="s">
        <v>608</v>
      </c>
      <c r="T130" s="13" t="s">
        <v>755</v>
      </c>
      <c r="U130" s="10" t="s">
        <v>505</v>
      </c>
      <c r="V130" s="62" t="str">
        <f>_xlfn.TEXTJOIN(" | ",TRUE,Table71128[[#This Row],[Information Category]],Table71128[[#This Row],[Information Type]],Table71128[[#This Row],[Information Deliverable]])</f>
        <v>Non-geometric Information | Register (dynamic record) | Cost Estimation</v>
      </c>
    </row>
    <row r="131" spans="14:22" x14ac:dyDescent="0.25">
      <c r="N131" s="14" t="str">
        <f>_xlfn.TEXTJOIN("-",TRUE,Table71128[[#This Row],[Cat Code]],Table71128[[#This Row],[IT Code]],Table71128[[#This Row],[Info Del Code]])</f>
        <v>NG-RG-DEF</v>
      </c>
      <c r="O131" s="13">
        <v>126</v>
      </c>
      <c r="P131" s="13" t="s">
        <v>600</v>
      </c>
      <c r="Q131" s="10" t="s">
        <v>601</v>
      </c>
      <c r="R131" s="13" t="s">
        <v>607</v>
      </c>
      <c r="S131" s="10" t="s">
        <v>608</v>
      </c>
      <c r="T131" s="13" t="s">
        <v>756</v>
      </c>
      <c r="U131" s="10" t="s">
        <v>757</v>
      </c>
      <c r="V131" s="62" t="str">
        <f>_xlfn.TEXTJOIN(" | ",TRUE,Table71128[[#This Row],[Information Category]],Table71128[[#This Row],[Information Type]],Table71128[[#This Row],[Information Deliverable]])</f>
        <v>Non-geometric Information | Register (dynamic record) | Defects</v>
      </c>
    </row>
    <row r="132" spans="14:22" x14ac:dyDescent="0.25">
      <c r="N132" s="14" t="str">
        <f>_xlfn.TEXTJOIN("-",TRUE,Table71128[[#This Row],[Cat Code]],Table71128[[#This Row],[IT Code]],Table71128[[#This Row],[Info Del Code]])</f>
        <v>NG-RG-DRE</v>
      </c>
      <c r="O132" s="13">
        <v>127</v>
      </c>
      <c r="P132" s="13" t="s">
        <v>600</v>
      </c>
      <c r="Q132" s="10" t="s">
        <v>601</v>
      </c>
      <c r="R132" s="13" t="s">
        <v>607</v>
      </c>
      <c r="S132" s="10" t="s">
        <v>608</v>
      </c>
      <c r="T132" s="13" t="s">
        <v>758</v>
      </c>
      <c r="U132" s="10" t="s">
        <v>46</v>
      </c>
      <c r="V132" s="62" t="str">
        <f>_xlfn.TEXTJOIN(" | ",TRUE,Table71128[[#This Row],[Information Category]],Table71128[[#This Row],[Information Type]],Table71128[[#This Row],[Information Deliverable]])</f>
        <v>Non-geometric Information | Register (dynamic record) | Drawing</v>
      </c>
    </row>
    <row r="133" spans="14:22" x14ac:dyDescent="0.25">
      <c r="N133" s="14" t="str">
        <f>_xlfn.TEXTJOIN("-",TRUE,Table71128[[#This Row],[Cat Code]],Table71128[[#This Row],[IT Code]],Table71128[[#This Row],[Info Del Code]])</f>
        <v>NG-RG-DRY</v>
      </c>
      <c r="O133" s="13">
        <v>128</v>
      </c>
      <c r="P133" s="13" t="s">
        <v>600</v>
      </c>
      <c r="Q133" s="10" t="s">
        <v>601</v>
      </c>
      <c r="R133" s="13" t="s">
        <v>607</v>
      </c>
      <c r="S133" s="10" t="s">
        <v>608</v>
      </c>
      <c r="T133" s="13" t="s">
        <v>759</v>
      </c>
      <c r="U133" s="10" t="s">
        <v>760</v>
      </c>
      <c r="V133" s="62" t="str">
        <f>_xlfn.TEXTJOIN(" | ",TRUE,Table71128[[#This Row],[Information Category]],Table71128[[#This Row],[Information Type]],Table71128[[#This Row],[Information Deliverable]])</f>
        <v>Non-geometric Information | Register (dynamic record) | Diary</v>
      </c>
    </row>
    <row r="134" spans="14:22" x14ac:dyDescent="0.25">
      <c r="N134" s="14" t="str">
        <f>_xlfn.TEXTJOIN("-",TRUE,Table71128[[#This Row],[Cat Code]],Table71128[[#This Row],[IT Code]],Table71128[[#This Row],[Info Del Code]])</f>
        <v>NG-RG-ITC</v>
      </c>
      <c r="O134" s="13">
        <v>129</v>
      </c>
      <c r="P134" s="13" t="s">
        <v>600</v>
      </c>
      <c r="Q134" s="10" t="s">
        <v>601</v>
      </c>
      <c r="R134" s="13" t="s">
        <v>607</v>
      </c>
      <c r="S134" s="10" t="s">
        <v>608</v>
      </c>
      <c r="T134" s="13" t="s">
        <v>68</v>
      </c>
      <c r="U134" s="10" t="s">
        <v>761</v>
      </c>
      <c r="V134" s="62" t="str">
        <f>_xlfn.TEXTJOIN(" | ",TRUE,Table71128[[#This Row],[Information Category]],Table71128[[#This Row],[Information Type]],Table71128[[#This Row],[Information Deliverable]])</f>
        <v>Non-geometric Information | Register (dynamic record) | Inspection and Test Check List</v>
      </c>
    </row>
    <row r="135" spans="14:22" x14ac:dyDescent="0.25">
      <c r="N135" s="14" t="str">
        <f>_xlfn.TEXTJOIN("-",TRUE,Table71128[[#This Row],[Cat Code]],Table71128[[#This Row],[IT Code]],Table71128[[#This Row],[Info Del Code]])</f>
        <v>NG-RG-LOG</v>
      </c>
      <c r="O135" s="13">
        <v>130</v>
      </c>
      <c r="P135" s="13" t="s">
        <v>600</v>
      </c>
      <c r="Q135" s="10" t="s">
        <v>601</v>
      </c>
      <c r="R135" s="13" t="s">
        <v>607</v>
      </c>
      <c r="S135" s="10" t="s">
        <v>608</v>
      </c>
      <c r="T135" s="13" t="s">
        <v>762</v>
      </c>
      <c r="U135" s="10" t="s">
        <v>763</v>
      </c>
      <c r="V135" s="62" t="str">
        <f>_xlfn.TEXTJOIN(" | ",TRUE,Table71128[[#This Row],[Information Category]],Table71128[[#This Row],[Information Type]],Table71128[[#This Row],[Information Deliverable]])</f>
        <v>Non-geometric Information | Register (dynamic record) | Log</v>
      </c>
    </row>
    <row r="136" spans="14:22" x14ac:dyDescent="0.25">
      <c r="N136" s="14" t="str">
        <f>_xlfn.TEXTJOIN("-",TRUE,Table71128[[#This Row],[Cat Code]],Table71128[[#This Row],[IT Code]],Table71128[[#This Row],[Info Del Code]])</f>
        <v>NG-RG-LST</v>
      </c>
      <c r="O136" s="13">
        <v>131</v>
      </c>
      <c r="P136" s="13" t="s">
        <v>600</v>
      </c>
      <c r="Q136" s="10" t="s">
        <v>601</v>
      </c>
      <c r="R136" s="13" t="s">
        <v>607</v>
      </c>
      <c r="S136" s="10" t="s">
        <v>608</v>
      </c>
      <c r="T136" s="13" t="s">
        <v>81</v>
      </c>
      <c r="U136" s="10" t="s">
        <v>80</v>
      </c>
      <c r="V136" s="62" t="str">
        <f>_xlfn.TEXTJOIN(" | ",TRUE,Table71128[[#This Row],[Information Category]],Table71128[[#This Row],[Information Type]],Table71128[[#This Row],[Information Deliverable]])</f>
        <v>Non-geometric Information | Register (dynamic record) | List</v>
      </c>
    </row>
    <row r="137" spans="14:22" x14ac:dyDescent="0.25">
      <c r="N137" s="14" t="str">
        <f>_xlfn.TEXTJOIN("-",TRUE,Table71128[[#This Row],[Cat Code]],Table71128[[#This Row],[IT Code]],Table71128[[#This Row],[Info Del Code]])</f>
        <v>NG-RG-REG</v>
      </c>
      <c r="O137" s="13">
        <v>132</v>
      </c>
      <c r="P137" s="13" t="s">
        <v>600</v>
      </c>
      <c r="Q137" s="10" t="s">
        <v>601</v>
      </c>
      <c r="R137" s="13" t="s">
        <v>607</v>
      </c>
      <c r="S137" s="10" t="s">
        <v>608</v>
      </c>
      <c r="T137" s="13" t="s">
        <v>95</v>
      </c>
      <c r="U137" s="10" t="s">
        <v>764</v>
      </c>
      <c r="V137" s="62" t="str">
        <f>_xlfn.TEXTJOIN(" | ",TRUE,Table71128[[#This Row],[Information Category]],Table71128[[#This Row],[Information Type]],Table71128[[#This Row],[Information Deliverable]])</f>
        <v xml:space="preserve">Non-geometric Information | Register (dynamic record) | Register </v>
      </c>
    </row>
    <row r="138" spans="14:22" x14ac:dyDescent="0.25">
      <c r="N138" s="14" t="str">
        <f>_xlfn.TEXTJOIN("-",TRUE,Table71128[[#This Row],[Cat Code]],Table71128[[#This Row],[IT Code]],Table71128[[#This Row],[Info Del Code]])</f>
        <v>NG-RG-RIS</v>
      </c>
      <c r="O138" s="13">
        <v>133</v>
      </c>
      <c r="P138" s="13" t="s">
        <v>600</v>
      </c>
      <c r="Q138" s="10" t="s">
        <v>601</v>
      </c>
      <c r="R138" s="13" t="s">
        <v>607</v>
      </c>
      <c r="S138" s="10" t="s">
        <v>608</v>
      </c>
      <c r="T138" s="13" t="s">
        <v>765</v>
      </c>
      <c r="U138" s="10" t="s">
        <v>48</v>
      </c>
      <c r="V138" s="62" t="str">
        <f>_xlfn.TEXTJOIN(" | ",TRUE,Table71128[[#This Row],[Information Category]],Table71128[[#This Row],[Information Type]],Table71128[[#This Row],[Information Deliverable]])</f>
        <v>Non-geometric Information | Register (dynamic record) | Risk</v>
      </c>
    </row>
    <row r="139" spans="14:22" x14ac:dyDescent="0.25">
      <c r="N139" s="14" t="str">
        <f>_xlfn.TEXTJOIN("-",TRUE,Table71128[[#This Row],[Cat Code]],Table71128[[#This Row],[IT Code]],Table71128[[#This Row],[Info Del Code]])</f>
        <v>NG-RG-SAF</v>
      </c>
      <c r="O139" s="13">
        <v>134</v>
      </c>
      <c r="P139" s="13" t="s">
        <v>600</v>
      </c>
      <c r="Q139" s="10" t="s">
        <v>601</v>
      </c>
      <c r="R139" s="13" t="s">
        <v>607</v>
      </c>
      <c r="S139" s="10" t="s">
        <v>608</v>
      </c>
      <c r="T139" s="13" t="s">
        <v>766</v>
      </c>
      <c r="U139" s="10" t="s">
        <v>231</v>
      </c>
      <c r="V139" s="62" t="str">
        <f>_xlfn.TEXTJOIN(" | ",TRUE,Table71128[[#This Row],[Information Category]],Table71128[[#This Row],[Information Type]],Table71128[[#This Row],[Information Deliverable]])</f>
        <v>Non-geometric Information | Register (dynamic record) | Safety</v>
      </c>
    </row>
    <row r="140" spans="14:22" x14ac:dyDescent="0.25">
      <c r="N140" s="14" t="str">
        <f>_xlfn.TEXTJOIN("-",TRUE,Table71128[[#This Row],[Cat Code]],Table71128[[#This Row],[IT Code]],Table71128[[#This Row],[Info Del Code]])</f>
        <v>NG-RG-JSEA</v>
      </c>
      <c r="O140" s="13">
        <v>135</v>
      </c>
      <c r="P140" s="13" t="s">
        <v>600</v>
      </c>
      <c r="Q140" s="10" t="s">
        <v>601</v>
      </c>
      <c r="R140" s="13" t="s">
        <v>607</v>
      </c>
      <c r="S140" s="10" t="s">
        <v>608</v>
      </c>
      <c r="T140" s="8" t="s">
        <v>770</v>
      </c>
      <c r="U140" s="14" t="s">
        <v>771</v>
      </c>
      <c r="V140" s="14" t="str">
        <f>_xlfn.TEXTJOIN(" | ",TRUE,Table71128[[#This Row],[Information Category]],Table71128[[#This Row],[Information Type]],Table71128[[#This Row],[Information Deliverable]])</f>
        <v>Non-geometric Information | Register (dynamic record) | Job Safety &amp; Environmental Analysis</v>
      </c>
    </row>
    <row r="141" spans="14:22" x14ac:dyDescent="0.25">
      <c r="N141" s="14" t="str">
        <f>_xlfn.TEXTJOIN("-",TRUE,Table71128[[#This Row],[Cat Code]],Table71128[[#This Row],[IT Code]],Table71128[[#This Row],[Info Del Code]])</f>
        <v>NG-RG-SCH</v>
      </c>
      <c r="O141" s="13">
        <v>136</v>
      </c>
      <c r="P141" s="13" t="s">
        <v>600</v>
      </c>
      <c r="Q141" s="10" t="s">
        <v>601</v>
      </c>
      <c r="R141" s="13" t="s">
        <v>607</v>
      </c>
      <c r="S141" s="10" t="s">
        <v>608</v>
      </c>
      <c r="T141" s="13" t="s">
        <v>103</v>
      </c>
      <c r="U141" s="10" t="s">
        <v>102</v>
      </c>
      <c r="V141" s="62" t="str">
        <f>_xlfn.TEXTJOIN(" | ",TRUE,Table71128[[#This Row],[Information Category]],Table71128[[#This Row],[Information Type]],Table71128[[#This Row],[Information Deliverable]])</f>
        <v>Non-geometric Information | Register (dynamic record) | Schedule</v>
      </c>
    </row>
    <row r="142" spans="14:22" x14ac:dyDescent="0.25">
      <c r="N142" s="14" t="str">
        <f>_xlfn.TEXTJOIN("-",TRUE,Table71128[[#This Row],[Cat Code]],Table71128[[#This Row],[IT Code]],Table71128[[#This Row],[Info Del Code]])</f>
        <v>NG-RG-SYS</v>
      </c>
      <c r="O142" s="13">
        <v>137</v>
      </c>
      <c r="P142" s="13" t="s">
        <v>600</v>
      </c>
      <c r="Q142" s="10" t="s">
        <v>601</v>
      </c>
      <c r="R142" s="13" t="s">
        <v>607</v>
      </c>
      <c r="S142" s="10" t="s">
        <v>608</v>
      </c>
      <c r="T142" s="13" t="s">
        <v>579</v>
      </c>
      <c r="U142" s="10" t="s">
        <v>767</v>
      </c>
      <c r="V142" s="62" t="str">
        <f>_xlfn.TEXTJOIN(" | ",TRUE,Table71128[[#This Row],[Information Category]],Table71128[[#This Row],[Information Type]],Table71128[[#This Row],[Information Deliverable]])</f>
        <v>Non-geometric Information | Register (dynamic record) | Systems Engineering</v>
      </c>
    </row>
    <row r="143" spans="14:22" x14ac:dyDescent="0.25">
      <c r="N143" s="14" t="str">
        <f>_xlfn.TEXTJOIN("-",TRUE,Table71128[[#This Row],[Cat Code]],Table71128[[#This Row],[IT Code]],Table71128[[#This Row],[Info Del Code]])</f>
        <v>NG-RG-TRA</v>
      </c>
      <c r="O143" s="13">
        <v>138</v>
      </c>
      <c r="P143" s="13" t="s">
        <v>600</v>
      </c>
      <c r="Q143" s="10" t="s">
        <v>601</v>
      </c>
      <c r="R143" s="13" t="s">
        <v>607</v>
      </c>
      <c r="S143" s="10" t="s">
        <v>608</v>
      </c>
      <c r="T143" s="13" t="s">
        <v>577</v>
      </c>
      <c r="U143" s="10" t="s">
        <v>701</v>
      </c>
      <c r="V143" s="62" t="str">
        <f>_xlfn.TEXTJOIN(" | ",TRUE,Table71128[[#This Row],[Information Category]],Table71128[[#This Row],[Information Type]],Table71128[[#This Row],[Information Deliverable]])</f>
        <v>Non-geometric Information | Register (dynamic record) | Transmittal</v>
      </c>
    </row>
    <row r="144" spans="14:22" x14ac:dyDescent="0.25">
      <c r="N144" s="18"/>
      <c r="O144" s="18"/>
      <c r="P144" s="18"/>
      <c r="Q144" s="18"/>
      <c r="R144" s="18"/>
      <c r="S144" s="18"/>
      <c r="T144" s="18"/>
      <c r="U144" s="18"/>
    </row>
    <row r="145" spans="14:21" x14ac:dyDescent="0.25">
      <c r="N145" s="18"/>
      <c r="O145" s="18"/>
      <c r="P145" s="18"/>
      <c r="Q145" s="18"/>
      <c r="R145" s="18"/>
      <c r="S145" s="18"/>
      <c r="T145" s="18"/>
      <c r="U145" s="18"/>
    </row>
    <row r="146" spans="14:21" x14ac:dyDescent="0.25">
      <c r="N146" s="18"/>
      <c r="O146" s="18"/>
      <c r="P146" s="18"/>
      <c r="Q146" s="18"/>
      <c r="R146" s="18"/>
      <c r="S146" s="18"/>
      <c r="T146" s="18"/>
      <c r="U146" s="18"/>
    </row>
    <row r="147" spans="14:21" x14ac:dyDescent="0.25">
      <c r="N147" s="18"/>
      <c r="O147" s="18"/>
      <c r="P147" s="18"/>
      <c r="Q147" s="18"/>
      <c r="R147" s="18"/>
      <c r="S147" s="18"/>
      <c r="T147" s="18"/>
      <c r="U147" s="18"/>
    </row>
    <row r="148" spans="14:21" x14ac:dyDescent="0.25">
      <c r="N148" s="18"/>
      <c r="O148" s="18"/>
      <c r="P148" s="18"/>
      <c r="Q148" s="18"/>
      <c r="R148" s="18"/>
      <c r="S148" s="18"/>
      <c r="T148" s="18"/>
      <c r="U148" s="18"/>
    </row>
    <row r="149" spans="14:21" x14ac:dyDescent="0.25">
      <c r="N149" s="18"/>
      <c r="O149" s="18"/>
      <c r="P149" s="18"/>
      <c r="Q149" s="18"/>
      <c r="R149" s="18"/>
      <c r="S149" s="18"/>
      <c r="T149" s="18"/>
      <c r="U149" s="18"/>
    </row>
    <row r="150" spans="14:21" x14ac:dyDescent="0.25">
      <c r="N150" s="18"/>
      <c r="O150" s="18"/>
      <c r="P150" s="18"/>
      <c r="Q150" s="18"/>
      <c r="R150" s="18"/>
      <c r="S150" s="18"/>
      <c r="T150" s="18"/>
      <c r="U150" s="18"/>
    </row>
    <row r="151" spans="14:21" x14ac:dyDescent="0.25">
      <c r="N151" s="18"/>
      <c r="O151" s="18"/>
      <c r="P151" s="18"/>
      <c r="Q151" s="18"/>
      <c r="R151" s="18"/>
      <c r="S151" s="18"/>
      <c r="T151" s="18"/>
      <c r="U151" s="18"/>
    </row>
    <row r="152" spans="14:21" x14ac:dyDescent="0.25">
      <c r="N152" s="18"/>
      <c r="O152" s="18"/>
      <c r="P152" s="18"/>
      <c r="Q152" s="18"/>
      <c r="R152" s="18"/>
      <c r="S152" s="18"/>
      <c r="T152" s="18"/>
      <c r="U152" s="18"/>
    </row>
    <row r="153" spans="14:21" x14ac:dyDescent="0.25">
      <c r="N153" s="18"/>
      <c r="O153" s="18"/>
      <c r="P153" s="18"/>
      <c r="Q153" s="18"/>
      <c r="R153" s="18"/>
      <c r="S153" s="18"/>
      <c r="T153" s="18"/>
      <c r="U153" s="18"/>
    </row>
  </sheetData>
  <phoneticPr fontId="10" type="noConversion"/>
  <pageMargins left="0.7" right="0.7" top="0.75" bottom="0.75" header="0.3" footer="0.3"/>
  <pageSetup paperSize="9" orientation="portrait" horizontalDpi="300" verticalDpi="300" r:id="rId1"/>
  <headerFooter>
    <oddFooter>&amp;L_x000D_&amp;1#&amp;"Calibri"&amp;10&amp;K000000 Sensitive</oddFooter>
  </headerFooter>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0F47B319F3FD4A850EE30BF506541F" ma:contentTypeVersion="12" ma:contentTypeDescription="Create a new document." ma:contentTypeScope="" ma:versionID="1b2ea603b362933ef27ec737cc2f5ef5">
  <xsd:schema xmlns:xsd="http://www.w3.org/2001/XMLSchema" xmlns:xs="http://www.w3.org/2001/XMLSchema" xmlns:p="http://schemas.microsoft.com/office/2006/metadata/properties" xmlns:ns2="ca3057a5-6fa9-4bcb-9c0e-3d1d36672b58" xmlns:ns3="87f49618-376e-4967-bdac-f34835b93a64" targetNamespace="http://schemas.microsoft.com/office/2006/metadata/properties" ma:root="true" ma:fieldsID="5816461e9bfd2b697b023555a341c565" ns2:_="" ns3:_="">
    <xsd:import namespace="ca3057a5-6fa9-4bcb-9c0e-3d1d36672b58"/>
    <xsd:import namespace="87f49618-376e-4967-bdac-f34835b93a6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057a5-6fa9-4bcb-9c0e-3d1d36672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0c129a9-1af3-4082-b02f-1abf6b9c5a8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f49618-376e-4967-bdac-f34835b93a6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f868ca6-5d58-4663-8990-3f88bd89895e}" ma:internalName="TaxCatchAll" ma:showField="CatchAllData" ma:web="87f49618-376e-4967-bdac-f34835b93a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3057a5-6fa9-4bcb-9c0e-3d1d36672b58">
      <Terms xmlns="http://schemas.microsoft.com/office/infopath/2007/PartnerControls"/>
    </lcf76f155ced4ddcb4097134ff3c332f>
    <TaxCatchAll xmlns="87f49618-376e-4967-bdac-f34835b93a6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96660B-7218-4B01-A76D-D0A1CAF20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3057a5-6fa9-4bcb-9c0e-3d1d36672b58"/>
    <ds:schemaRef ds:uri="87f49618-376e-4967-bdac-f34835b93a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7B7005-FB32-49CF-80C3-F34254990249}">
  <ds:schemaRefs>
    <ds:schemaRef ds:uri="http://schemas.microsoft.com/office/2006/metadata/properties"/>
    <ds:schemaRef ds:uri="http://schemas.microsoft.com/office/infopath/2007/PartnerControls"/>
    <ds:schemaRef ds:uri="c7199c5b-0de0-4000-a419-23e8d776c74d"/>
    <ds:schemaRef ds:uri="797e3ea2-43fa-48f3-b800-a13e6a9de3fd"/>
    <ds:schemaRef ds:uri="0c15683d-cf7d-498f-9cd6-df6ac03b95b7"/>
    <ds:schemaRef ds:uri="75a228bf-6722-41e2-ab87-648e061bebb0"/>
    <ds:schemaRef ds:uri="ca3057a5-6fa9-4bcb-9c0e-3d1d36672b58"/>
    <ds:schemaRef ds:uri="87f49618-376e-4967-bdac-f34835b93a64"/>
  </ds:schemaRefs>
</ds:datastoreItem>
</file>

<file path=customXml/itemProps3.xml><?xml version="1.0" encoding="utf-8"?>
<ds:datastoreItem xmlns:ds="http://schemas.openxmlformats.org/officeDocument/2006/customXml" ds:itemID="{2EF8F373-F616-4E53-A3D6-3D7BEDF5BC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CDD Summary</vt:lpstr>
      <vt:lpstr>A. Commercial Info</vt:lpstr>
      <vt:lpstr>B. Work Packaging</vt:lpstr>
      <vt:lpstr>Discipline</vt:lpstr>
      <vt:lpstr>Discipline Slicer</vt:lpstr>
      <vt:lpstr>C. Physical Assets</vt:lpstr>
      <vt:lpstr>Uniclass Map</vt:lpstr>
      <vt:lpstr>D. Info Deliverables</vt:lpstr>
      <vt:lpstr>Info Deliverables</vt:lpstr>
      <vt:lpstr>ID Slicer</vt:lpstr>
      <vt:lpstr>Survey</vt:lpstr>
      <vt:lpstr>CAD</vt:lpstr>
      <vt:lpstr>'B. Work Packaging'!Print_Area</vt:lpstr>
      <vt:lpstr>Survey!Print_Area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Vaux</dc:creator>
  <cp:keywords/>
  <dc:description/>
  <cp:lastModifiedBy>Greg Stephan</cp:lastModifiedBy>
  <cp:revision/>
  <dcterms:created xsi:type="dcterms:W3CDTF">2023-09-01T00:31:55Z</dcterms:created>
  <dcterms:modified xsi:type="dcterms:W3CDTF">2024-01-19T03:30:02Z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0x0101001B0F47B319F3FD4A850EE30BF506541F</vt:lpwstr>
  </property>
  <property fmtid="{D5CDD505-2E9C-101B-9397-08002B2CF9AE}" pid="3" name="MediaServiceImageTags">
    <vt:lpwstr/>
  </property>
  <property fmtid="{D5CDD505-2E9C-101B-9397-08002B2CF9AE}" pid="4" name="MSIP_Label_962bd013-88f1-4d90-bb2b-511f41d4e619_Enabled">
    <vt:lpwstr>true</vt:lpwstr>
  </property>
  <property fmtid="{D5CDD505-2E9C-101B-9397-08002B2CF9AE}" pid="5" name="MSIP_Label_962bd013-88f1-4d90-bb2b-511f41d4e619_SetDate">
    <vt:lpwstr>2023-09-06T06:01:58Z</vt:lpwstr>
  </property>
  <property fmtid="{D5CDD505-2E9C-101B-9397-08002B2CF9AE}" pid="6" name="MSIP_Label_962bd013-88f1-4d90-bb2b-511f41d4e619_Method">
    <vt:lpwstr>Privileged</vt:lpwstr>
  </property>
  <property fmtid="{D5CDD505-2E9C-101B-9397-08002B2CF9AE}" pid="7" name="MSIP_Label_962bd013-88f1-4d90-bb2b-511f41d4e619_Name">
    <vt:lpwstr>Sensitive-Internal</vt:lpwstr>
  </property>
  <property fmtid="{D5CDD505-2E9C-101B-9397-08002B2CF9AE}" pid="8" name="MSIP_Label_962bd013-88f1-4d90-bb2b-511f41d4e619_SiteId">
    <vt:lpwstr>59ee855e-7930-433f-a581-82f192afe1cc</vt:lpwstr>
  </property>
  <property fmtid="{D5CDD505-2E9C-101B-9397-08002B2CF9AE}" pid="9" name="MSIP_Label_962bd013-88f1-4d90-bb2b-511f41d4e619_ActionId">
    <vt:lpwstr>f4245780-3c77-46f6-83de-2e2b779016b5</vt:lpwstr>
  </property>
  <property fmtid="{D5CDD505-2E9C-101B-9397-08002B2CF9AE}" pid="10" name="MSIP_Label_962bd013-88f1-4d90-bb2b-511f41d4e619_ContentBits">
    <vt:lpwstr>2</vt:lpwstr>
  </property>
</Properties>
</file>